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14021313\Desktop\2026\00040-2026 PN Serwis, legalizacja i wzorcowanie wag przenośnikowych węgla\5. SWZ\"/>
    </mc:Choice>
  </mc:AlternateContent>
  <xr:revisionPtr revIDLastSave="0" documentId="13_ncr:1_{17599472-162F-4390-BE0B-660ED40CFD25}" xr6:coauthVersionLast="47" xr6:coauthVersionMax="47" xr10:uidLastSave="{00000000-0000-0000-0000-000000000000}"/>
  <bookViews>
    <workbookView xWindow="-120" yWindow="-120" windowWidth="29040" windowHeight="15720" activeTab="2" xr2:uid="{2ED79683-4B05-489D-846E-2AB39F618562}"/>
  </bookViews>
  <sheets>
    <sheet name="Zał.1-Serwis,wzorc.,legalizacja" sheetId="6" r:id="rId1"/>
    <sheet name="Zał.2-Cennik części i rbg" sheetId="9" r:id="rId2"/>
    <sheet name="Zał.3-Szacunek kosztów 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2" i="6" l="1"/>
  <c r="F90" i="6"/>
  <c r="E93" i="6"/>
  <c r="F87" i="6"/>
  <c r="F76" i="6"/>
  <c r="F66" i="6"/>
  <c r="L48" i="6"/>
  <c r="L47" i="6"/>
  <c r="L46" i="6"/>
  <c r="L45" i="6"/>
  <c r="L44" i="6"/>
  <c r="L43" i="6"/>
  <c r="L42" i="6"/>
  <c r="J50" i="6"/>
  <c r="H50" i="6"/>
  <c r="F50" i="6"/>
  <c r="K49" i="6"/>
  <c r="E97" i="6" s="1"/>
  <c r="J49" i="6"/>
  <c r="I49" i="6"/>
  <c r="E95" i="6" s="1"/>
  <c r="H49" i="6"/>
  <c r="G49" i="6"/>
  <c r="F49" i="6"/>
  <c r="I58" i="4" l="1"/>
  <c r="I57" i="4" s="1"/>
  <c r="I59" i="4"/>
  <c r="I60" i="4"/>
  <c r="E96" i="6" l="1"/>
  <c r="E94" i="6"/>
  <c r="E92" i="6"/>
  <c r="C10" i="4"/>
  <c r="G10" i="4" s="1"/>
  <c r="C35" i="4"/>
  <c r="E35" i="4" s="1"/>
  <c r="C36" i="4"/>
  <c r="G36" i="4" s="1"/>
  <c r="C37" i="4"/>
  <c r="E37" i="4" s="1"/>
  <c r="C38" i="4"/>
  <c r="E38" i="4" s="1"/>
  <c r="G38" i="4"/>
  <c r="C39" i="4"/>
  <c r="I39" i="4" s="1"/>
  <c r="G39" i="4"/>
  <c r="C40" i="4"/>
  <c r="E40" i="4" s="1"/>
  <c r="C41" i="4"/>
  <c r="I41" i="4" s="1"/>
  <c r="C42" i="4"/>
  <c r="G42" i="4" s="1"/>
  <c r="C43" i="4"/>
  <c r="I43" i="4" s="1"/>
  <c r="G43" i="4"/>
  <c r="C16" i="4"/>
  <c r="G16" i="4" s="1"/>
  <c r="C15" i="4"/>
  <c r="G15" i="4" s="1"/>
  <c r="I15" i="4"/>
  <c r="C18" i="4"/>
  <c r="G18" i="4" s="1"/>
  <c r="G60" i="4"/>
  <c r="G59" i="4"/>
  <c r="G58" i="4"/>
  <c r="G57" i="4" s="1"/>
  <c r="C27" i="4"/>
  <c r="I27" i="4" s="1"/>
  <c r="C28" i="4"/>
  <c r="G28" i="4" s="1"/>
  <c r="I28" i="4"/>
  <c r="C29" i="4"/>
  <c r="I29" i="4" s="1"/>
  <c r="E29" i="4"/>
  <c r="C30" i="4"/>
  <c r="E30" i="4" s="1"/>
  <c r="C31" i="4"/>
  <c r="G31" i="4" s="1"/>
  <c r="G52" i="4" s="1"/>
  <c r="C32" i="4"/>
  <c r="G32" i="4" s="1"/>
  <c r="C33" i="4"/>
  <c r="I33" i="4" s="1"/>
  <c r="C34" i="4"/>
  <c r="I34" i="4" s="1"/>
  <c r="C26" i="4"/>
  <c r="I26" i="4" s="1"/>
  <c r="C49" i="4"/>
  <c r="G49" i="4" s="1"/>
  <c r="K49" i="4" s="1"/>
  <c r="C50" i="4"/>
  <c r="I50" i="4" s="1"/>
  <c r="K50" i="4" s="1"/>
  <c r="C48" i="4"/>
  <c r="E48" i="4"/>
  <c r="K48" i="4"/>
  <c r="C46" i="4"/>
  <c r="E46" i="4" s="1"/>
  <c r="C45" i="4"/>
  <c r="I45" i="4" s="1"/>
  <c r="C19" i="4"/>
  <c r="I19" i="4" s="1"/>
  <c r="C20" i="4"/>
  <c r="I20" i="4" s="1"/>
  <c r="C21" i="4"/>
  <c r="I21" i="4" s="1"/>
  <c r="C22" i="4"/>
  <c r="I22" i="4" s="1"/>
  <c r="C23" i="4"/>
  <c r="I23" i="4" s="1"/>
  <c r="C24" i="4"/>
  <c r="E24" i="4" s="1"/>
  <c r="C13" i="4"/>
  <c r="I13" i="4" s="1"/>
  <c r="C12" i="4"/>
  <c r="I12" i="4" s="1"/>
  <c r="C9" i="4"/>
  <c r="E9" i="4" s="1"/>
  <c r="C8" i="4"/>
  <c r="E8" i="4" s="1"/>
  <c r="G8" i="4"/>
  <c r="E15" i="4"/>
  <c r="E20" i="4" l="1"/>
  <c r="E34" i="4"/>
  <c r="I10" i="4"/>
  <c r="E10" i="4"/>
  <c r="K10" i="4" s="1"/>
  <c r="I46" i="4"/>
  <c r="G20" i="4"/>
  <c r="K20" i="4" s="1"/>
  <c r="G41" i="4"/>
  <c r="G34" i="4"/>
  <c r="K34" i="4" s="1"/>
  <c r="E41" i="4"/>
  <c r="E19" i="4"/>
  <c r="I38" i="4"/>
  <c r="K38" i="4" s="1"/>
  <c r="E43" i="4"/>
  <c r="K43" i="4" s="1"/>
  <c r="I35" i="4"/>
  <c r="I42" i="4"/>
  <c r="E42" i="4"/>
  <c r="K42" i="4" s="1"/>
  <c r="E39" i="4"/>
  <c r="K39" i="4" s="1"/>
  <c r="I24" i="4"/>
  <c r="E23" i="4"/>
  <c r="G19" i="4"/>
  <c r="K15" i="4"/>
  <c r="I9" i="4"/>
  <c r="I8" i="4"/>
  <c r="K8" i="4" s="1"/>
  <c r="I36" i="4"/>
  <c r="G27" i="4"/>
  <c r="E27" i="4"/>
  <c r="G46" i="4"/>
  <c r="G45" i="4"/>
  <c r="E45" i="4"/>
  <c r="K45" i="4" s="1"/>
  <c r="G40" i="4"/>
  <c r="I40" i="4"/>
  <c r="G37" i="4"/>
  <c r="I37" i="4"/>
  <c r="E36" i="4"/>
  <c r="G35" i="4"/>
  <c r="K35" i="4" s="1"/>
  <c r="E33" i="4"/>
  <c r="G33" i="4"/>
  <c r="E32" i="4"/>
  <c r="I32" i="4"/>
  <c r="I31" i="4"/>
  <c r="I52" i="4" s="1"/>
  <c r="K60" i="4" s="1"/>
  <c r="E31" i="4"/>
  <c r="I30" i="4"/>
  <c r="G30" i="4"/>
  <c r="K30" i="4" s="1"/>
  <c r="G29" i="4"/>
  <c r="K29" i="4" s="1"/>
  <c r="E28" i="4"/>
  <c r="K28" i="4" s="1"/>
  <c r="E26" i="4"/>
  <c r="G26" i="4"/>
  <c r="G24" i="4"/>
  <c r="G23" i="4"/>
  <c r="E22" i="4"/>
  <c r="G22" i="4"/>
  <c r="E21" i="4"/>
  <c r="G21" i="4"/>
  <c r="I18" i="4"/>
  <c r="E18" i="4"/>
  <c r="K18" i="4" s="1"/>
  <c r="E16" i="4"/>
  <c r="I16" i="4"/>
  <c r="E13" i="4"/>
  <c r="G13" i="4"/>
  <c r="G12" i="4"/>
  <c r="E12" i="4"/>
  <c r="G9" i="4"/>
  <c r="K31" i="4" l="1"/>
  <c r="K52" i="4" s="1"/>
  <c r="E52" i="4"/>
  <c r="K58" i="4" s="1"/>
  <c r="K59" i="4"/>
  <c r="K46" i="4"/>
  <c r="K36" i="4"/>
  <c r="K19" i="4"/>
  <c r="K40" i="4"/>
  <c r="K41" i="4"/>
  <c r="K21" i="4"/>
  <c r="K32" i="4"/>
  <c r="K27" i="4"/>
  <c r="K12" i="4"/>
  <c r="K37" i="4"/>
  <c r="K24" i="4"/>
  <c r="K23" i="4"/>
  <c r="K9" i="4"/>
  <c r="K33" i="4"/>
  <c r="E60" i="4"/>
  <c r="K26" i="4"/>
  <c r="K22" i="4"/>
  <c r="K16" i="4"/>
  <c r="K13" i="4"/>
  <c r="K57" i="4" l="1"/>
  <c r="E57" i="4" s="1"/>
  <c r="E58" i="4"/>
  <c r="E59" i="4"/>
</calcChain>
</file>

<file path=xl/sharedStrings.xml><?xml version="1.0" encoding="utf-8"?>
<sst xmlns="http://schemas.openxmlformats.org/spreadsheetml/2006/main" count="339" uniqueCount="173">
  <si>
    <t>Lp</t>
  </si>
  <si>
    <t>Waga przenośnikowa gipsu</t>
  </si>
  <si>
    <t>4BA1500</t>
  </si>
  <si>
    <t>Lp.</t>
  </si>
  <si>
    <t>1.</t>
  </si>
  <si>
    <t>2.</t>
  </si>
  <si>
    <t>3.</t>
  </si>
  <si>
    <t>4.</t>
  </si>
  <si>
    <t>5.</t>
  </si>
  <si>
    <t>6.</t>
  </si>
  <si>
    <t>7.</t>
  </si>
  <si>
    <t>8.</t>
  </si>
  <si>
    <t xml:space="preserve">Komplet łożysk układu łożyskowania koła tachometrycznego </t>
  </si>
  <si>
    <t>Miernik wagowy (ME-01/N/LCD)</t>
  </si>
  <si>
    <t>Miernik wagowy</t>
  </si>
  <si>
    <t>Nazwa części, czynności</t>
  </si>
  <si>
    <t>Cena jednostkowa
PLN</t>
  </si>
  <si>
    <t>Czas pracy</t>
  </si>
  <si>
    <t>Suma:</t>
  </si>
  <si>
    <t>SUMA:</t>
  </si>
  <si>
    <t>UWAGA:</t>
  </si>
  <si>
    <t>Nazwa urządzenia</t>
  </si>
  <si>
    <t xml:space="preserve">Typ </t>
  </si>
  <si>
    <t>Wagi przenośnikowe węgla WT 1, 2, 3</t>
  </si>
  <si>
    <t>Wagi przenośnikowe węgla WT 4, 5, 6, 7, 8, 9</t>
  </si>
  <si>
    <t>Waga zbiornikowa nawęglania 4UEX</t>
  </si>
  <si>
    <t>I 410 wyświetlacz + taśma na zaciski</t>
  </si>
  <si>
    <t>Karta wejść/wyjść</t>
  </si>
  <si>
    <t>I 410 Płyta główna CPU</t>
  </si>
  <si>
    <t>Zasilacz zewnętrzny terminala 410</t>
  </si>
  <si>
    <t>I 410 Klawiatura prosta</t>
  </si>
  <si>
    <t>I 400 TB BS karta pomiarowa</t>
  </si>
  <si>
    <t>X241 karta magistrali CAN</t>
  </si>
  <si>
    <t>X241 I/O karta wejść/wyjść</t>
  </si>
  <si>
    <t>CIC439 karta pomiaru prędkości</t>
  </si>
  <si>
    <t>Trzpień stożkowy z panewką</t>
  </si>
  <si>
    <t>Czujnik prędkości YPV07</t>
  </si>
  <si>
    <t>Karta RS 422/854</t>
  </si>
  <si>
    <t>9.</t>
  </si>
  <si>
    <t>10.</t>
  </si>
  <si>
    <t>11.</t>
  </si>
  <si>
    <t>12.</t>
  </si>
  <si>
    <t>13.</t>
  </si>
  <si>
    <t>Terminal I 410</t>
  </si>
  <si>
    <t>WPT 150 C3/X112A</t>
  </si>
  <si>
    <t>Wagi taśmowe na ładowarkach</t>
  </si>
  <si>
    <t>Legalizacja</t>
  </si>
  <si>
    <t>Wzorcowanie</t>
  </si>
  <si>
    <t>Szacunek kosztów części i prac podczas usuwania usterek i awarii</t>
  </si>
  <si>
    <t>Nazwa części</t>
  </si>
  <si>
    <t>Cennik części zamiennych i roboczogodzin</t>
  </si>
  <si>
    <t>Waga platformowa na olejówce</t>
  </si>
  <si>
    <t xml:space="preserve"> 1 kpl.</t>
  </si>
  <si>
    <t>1 kpl.</t>
  </si>
  <si>
    <t>Ilość
szt./kpl.</t>
  </si>
  <si>
    <t>Wyświetlacz wagi WMTP</t>
  </si>
  <si>
    <t>Układ pomiarowy wagi BAS04</t>
  </si>
  <si>
    <t>Czujnik tensometryczny SLB 500lb FLINTEC</t>
  </si>
  <si>
    <t>Razem:</t>
  </si>
  <si>
    <t>Maksymalna wartość umowy za przeglądy, czynności metrologiczne, naprawy i części :</t>
  </si>
  <si>
    <t>=</t>
  </si>
  <si>
    <t>+</t>
  </si>
  <si>
    <t>Instrukcja wypełniania arkuszy:</t>
  </si>
  <si>
    <t>Uwaga:</t>
  </si>
  <si>
    <t>Układ pomiarowy kąta BAS04</t>
  </si>
  <si>
    <t>W - Przeprowadzenie Wzorcowania</t>
  </si>
  <si>
    <t>L - Przeprowadzenie Legalizacji</t>
  </si>
  <si>
    <t>3) Prace na WR (Waga Referencyjna) mogą być wykonane tylko w oparciu o wzorce masy.</t>
  </si>
  <si>
    <t>P - Wykonanie Przeglądu</t>
  </si>
  <si>
    <t>Tabela nr 2 (Wycena wykonania Serwisu przygotowawczego wag)</t>
  </si>
  <si>
    <t>Tabela nr 1 (Terminy wykonania Serwisu przygotowawczego, wzorcowania i legalizacji wag)</t>
  </si>
  <si>
    <t>Tabela nr 3 (Wycena wykonania Wzorcowania  i Legalizacji wag)</t>
  </si>
  <si>
    <t>2) Prace na wagach WT 4-9 mogą być wykonywane w oparciu o Zbiornik Referencyjny lub wagonową wywrotnicę węgla
     (wymagane wcześniejsze wzorcowanie wag referencyjnych: WR lub kolejowej i samochodowej).</t>
  </si>
  <si>
    <t>1) Prace na wagach WT 1,2,3 muszą być wykonywane w oparciu o wagonową wywrotnicę węgla, co wymaga wzorcowania wag referencyjnych (kolejowej i samochodowej).</t>
  </si>
  <si>
    <t>"Pole żółte" Tabela nr 3 - określenie kosztów za wykonanie legalizacji i wzorcowania</t>
  </si>
  <si>
    <t>Uwagi dla Tabel nr 2 i 3:</t>
  </si>
  <si>
    <t>"Pole żółte" Tabela nr 2 - określenie kosztów za wykonanie przeglądów i udział w pracach podczas wzorcowania  i legalizacji</t>
  </si>
  <si>
    <t xml:space="preserve">Tabela nr 2 - Rozliczenie łączne zadania </t>
  </si>
  <si>
    <t>Tabela nr 1 - Szacunek części i rbg.</t>
  </si>
  <si>
    <t>"Pole zakreskowane" - brak czynności w  tym etapie</t>
  </si>
  <si>
    <t>SUMA za poszczególne lata</t>
  </si>
  <si>
    <t>Komórka na zielono w Tabeli  nr 2 (Rozliczenie łączne zadania), stanowi Maksymalną wartość umowy za wykonanie przeglądów, przeprowadzenie czynności metrologicznych i napraw oraz koszt części zamiennych.</t>
  </si>
  <si>
    <t>1 rbg.</t>
  </si>
  <si>
    <t>Typ</t>
  </si>
  <si>
    <t>Wagi przenośnikowe węgla WT 4, 5, 6, 7</t>
  </si>
  <si>
    <t>Wagi przenośnikowe węgla WT 8, 9</t>
  </si>
  <si>
    <t>Wagi platformowe</t>
  </si>
  <si>
    <t>Ilość szt.</t>
  </si>
  <si>
    <t>Suma w roku 2026</t>
  </si>
  <si>
    <t>Suma w roku 2027</t>
  </si>
  <si>
    <t>Suma w roku 2028</t>
  </si>
  <si>
    <t>SUMA za wykonanie całości przeglądów w latach 2026-2028</t>
  </si>
  <si>
    <t>w tym rok 2026:</t>
  </si>
  <si>
    <t>w tym rok 2027:</t>
  </si>
  <si>
    <t>w tym rok 2028:</t>
  </si>
  <si>
    <t>X241-BS</t>
  </si>
  <si>
    <t>XDs10</t>
  </si>
  <si>
    <t>SUMA za wykonanie wszystkich wzorcowań i legalizacji w latach 2026-2028</t>
  </si>
  <si>
    <t>Stawka rbg. w dni powszednie dla 1 osoby - rok 2026</t>
  </si>
  <si>
    <t>Stawka rbg. w dni powszednie dla 1 osoby - rok 2027</t>
  </si>
  <si>
    <t>Stawka rbg. w dni powszednie dla 1 osoby - rok 2028</t>
  </si>
  <si>
    <t>Szacowana ilość w roku 2026</t>
  </si>
  <si>
    <t>Szacowana ilość w roku 2027</t>
  </si>
  <si>
    <t>Szacowana ilość w roku 2028</t>
  </si>
  <si>
    <t>Advantech WOP-2040  (WOP-2040T-N1AE)</t>
  </si>
  <si>
    <t>Stawka rbg. dla 1 osoby w roku 2027</t>
  </si>
  <si>
    <t>Stawka rbg. dla 1 osoby w roku 2028</t>
  </si>
  <si>
    <t>Stawka rbg. dla 1 osoby w roku 2026</t>
  </si>
  <si>
    <t>Zasilacz 24V DC  1,5A</t>
  </si>
  <si>
    <t>Układ pomiaru prędkości taśmociągu (kompletny)</t>
  </si>
  <si>
    <t>Układ pomiaru prędkości taśmy z czujnikiem (koło pomiarowe)</t>
  </si>
  <si>
    <t>14.</t>
  </si>
  <si>
    <t>15.</t>
  </si>
  <si>
    <t>16.</t>
  </si>
  <si>
    <t>SUMA za poszczególne kwartały</t>
  </si>
  <si>
    <t>I Etap
Kwiecień</t>
  </si>
  <si>
    <t>II Etap
Wrzesień</t>
  </si>
  <si>
    <t>III Etap
Kwiecień</t>
  </si>
  <si>
    <t>V Etap
Kwiecień</t>
  </si>
  <si>
    <t>IV Etap 
Wrzesień</t>
  </si>
  <si>
    <t>VI Etap
Wrzesień</t>
  </si>
  <si>
    <t>Suma w roku 2026:</t>
  </si>
  <si>
    <t>Suma w roku 2027:</t>
  </si>
  <si>
    <t>Suma w roku 2028:</t>
  </si>
  <si>
    <t>Waga pomostowa - magazyn oleju  (typ: 4BA 1500 AXIS)</t>
  </si>
  <si>
    <t>17.</t>
  </si>
  <si>
    <t>Zasilacz UPS 520 sinus</t>
  </si>
  <si>
    <t>18.</t>
  </si>
  <si>
    <t>Toner TN - 1030 firmy Brother</t>
  </si>
  <si>
    <t>Bęben DR - 1030 firmy Brother</t>
  </si>
  <si>
    <t>Wagi przenośnikowe  WT 1-3 (typ: EWP-T/S)</t>
  </si>
  <si>
    <t>EWP-T/S</t>
  </si>
  <si>
    <t>Wagi pomostowe (typ: WPT 150 C3  Radwag)</t>
  </si>
  <si>
    <t xml:space="preserve">Trzpień stożkowy z panewką </t>
  </si>
  <si>
    <t>Akumulator  12V 7Ah (do zasilaczy awaryjnych UPS)</t>
  </si>
  <si>
    <t xml:space="preserve">Komplet łożysk koła tachometrycznego </t>
  </si>
  <si>
    <t>Układ pomiaru prędkości taśmy (kompletny)</t>
  </si>
  <si>
    <t>Zasilacz awaryjny  UPS 520 sinus</t>
  </si>
  <si>
    <t>UPS Delta Seria N, jednofazowy 1kVA/700W</t>
  </si>
  <si>
    <t>Tensometryczne czujniki wagowe</t>
  </si>
  <si>
    <t>Przetwornik tensometryczny CDL 30t  X970C</t>
  </si>
  <si>
    <t>Czujnik tensometryczny BBL INT 200 Ex</t>
  </si>
  <si>
    <t>Czujnik tensometryczny BBL INT 100</t>
  </si>
  <si>
    <t>WMPT 1400/2400/3</t>
  </si>
  <si>
    <t>Wagi taśmowe (typ: WMTP 1400/2400/3  ZMPiUT Nysa)</t>
  </si>
  <si>
    <t>Waga zbiornikowa nawęglania 4UEX (typ: XDs10  Precia Molen)</t>
  </si>
  <si>
    <t>Wagi przenośnikowe węgla (WT 4-9) (typ: X241-BS Precia Molen), waga przenośnikowa gipsu (typ: X241-BS Precia)</t>
  </si>
  <si>
    <t>2026 Wrzesień II Etap</t>
  </si>
  <si>
    <t>2027 Wrzesień IV Etap</t>
  </si>
  <si>
    <t>2028 Wrzesień VI Etap</t>
  </si>
  <si>
    <t>Wagi przenośnikowe węgla (WT 4-9) (typ: X241-BS  Precia), waga przenośnikowa gipsu (typ: X241-BS  Precia Molen)</t>
  </si>
  <si>
    <t>"Etap kwiecień/wrzesień" - założenie wykonania do końca danego miesiąca kalendarzowego (termin może ulec zmianie)</t>
  </si>
  <si>
    <t>Zał. nr 3 do SWZ - Formularz cenowy</t>
  </si>
  <si>
    <t>SUMA za wykonanie Etapu I:</t>
  </si>
  <si>
    <t>SUMA za wykonanie Etapu II:</t>
  </si>
  <si>
    <t>SUMA za wykonanie Etapu III:</t>
  </si>
  <si>
    <t>SUMA za wykonanie Etapu IV:</t>
  </si>
  <si>
    <t>SUMA za wykonanie Etapu V:</t>
  </si>
  <si>
    <t>SUMA za wykonanie Etapu VI:</t>
  </si>
  <si>
    <t>FORMULARZ CENOWY</t>
  </si>
  <si>
    <t>Szacunek kosztów części i prac podczas usuwania usterek i awarii znajduje się w Załączniku nr 3 (Tabela nr 1)</t>
  </si>
  <si>
    <t>Maksymalna wartość umowy za wykonanie przeglądów, czynności metrologicznych, napraw i koszt części znajduje się w Załączniku nr 3 (Tabela nr 2)</t>
  </si>
  <si>
    <t>Załącznik nr 3 wypełni i wyliczy się automatycznie.</t>
  </si>
  <si>
    <t>Należy wypełnić tylko dwie zakładki:  "Zał.1 - Serwis, wzorc., legalizacja"  i  "Zał.2 - Cennik części i rbg"</t>
  </si>
  <si>
    <t>W przypadku braku usterek i awarii, które wymagają użycia części z Załącznika nr 3 planowane środki na ten cel nie będą wydatkowane.</t>
  </si>
  <si>
    <t>Wszystkie ceny należy wpisać w zł netto</t>
  </si>
  <si>
    <t>Należy wypełnić tylko pola zaznaczone na żółto. Wszystkie pola muszą być wypełnione.</t>
  </si>
  <si>
    <r>
      <rPr>
        <b/>
        <sz val="9"/>
        <rFont val="Verdana"/>
        <family val="2"/>
        <charset val="238"/>
      </rPr>
      <t xml:space="preserve">Serwis przygotowawczy </t>
    </r>
    <r>
      <rPr>
        <sz val="9"/>
        <rFont val="Verdana"/>
        <family val="2"/>
        <charset val="238"/>
      </rPr>
      <t xml:space="preserve"> Tabela nr 2 - Zał. nr 1</t>
    </r>
  </si>
  <si>
    <r>
      <t xml:space="preserve">Czynności metrologiczne </t>
    </r>
    <r>
      <rPr>
        <sz val="9"/>
        <rFont val="Verdana"/>
        <family val="2"/>
        <charset val="238"/>
      </rPr>
      <t>Tabela nr 3 - Zał nr  1</t>
    </r>
  </si>
  <si>
    <t>Przegląd i konserwacja
 w roku 2027</t>
  </si>
  <si>
    <t>Przegląd i konserwacja 
w roku 2026</t>
  </si>
  <si>
    <t>Przegląd i konserwacja 
w roku 2028</t>
  </si>
  <si>
    <r>
      <t xml:space="preserve">Części i rbg. </t>
    </r>
    <r>
      <rPr>
        <sz val="9"/>
        <rFont val="Verdana"/>
        <family val="2"/>
        <charset val="238"/>
      </rPr>
      <t>Tabela nr 1 - 
Zał nr 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</si>
</sst>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\ &quot;zł&quot;_-;\-* #,##0.0\ &quot;zł&quot;_-;_-* &quot;-&quot;??\ &quot;zł&quot;_-;_-@_-"/>
    <numFmt numFmtId="165" formatCode="_-* #,##0\ &quot;zł&quot;_-;\-* #,##0\ &quot;zł&quot;_-;_-* &quot;-&quot;??\ &quot;zł&quot;_-;_-@_-"/>
    <numFmt numFmtId="166" formatCode="_-* #,##0.00\ [$zł-415]_-;\-* #,##0.00\ [$zł-415]_-;_-* &quot;-&quot;??\ [$zł-415]_-;_-@_-"/>
  </numFmts>
  <fonts count="19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Verdana"/>
      <family val="2"/>
      <charset val="238"/>
    </font>
    <font>
      <b/>
      <sz val="16"/>
      <color rgb="FF1A7466"/>
      <name val="Trebuchet MS"/>
      <family val="2"/>
      <charset val="238"/>
    </font>
    <font>
      <b/>
      <sz val="12"/>
      <color rgb="FF1A7466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sz val="9"/>
      <color rgb="FFFF0000"/>
      <name val="Verdana"/>
      <family val="2"/>
      <charset val="238"/>
    </font>
    <font>
      <b/>
      <u/>
      <sz val="9"/>
      <name val="Verdana"/>
      <family val="2"/>
      <charset val="238"/>
    </font>
    <font>
      <sz val="9"/>
      <color rgb="FF000000"/>
      <name val="Verdana"/>
      <family val="2"/>
      <charset val="238"/>
    </font>
    <font>
      <sz val="9"/>
      <color indexed="8"/>
      <name val="Verdana"/>
      <family val="2"/>
      <charset val="238"/>
    </font>
    <font>
      <b/>
      <sz val="9"/>
      <color indexed="8"/>
      <name val="Verdana"/>
      <family val="2"/>
      <charset val="238"/>
    </font>
  </fonts>
  <fills count="13">
    <fill>
      <patternFill patternType="none"/>
    </fill>
    <fill>
      <patternFill patternType="gray125"/>
    </fill>
    <fill>
      <patternFill patternType="lightUp"/>
    </fill>
    <fill>
      <patternFill patternType="lightUp">
        <bgColor theme="0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9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</cellStyleXfs>
  <cellXfs count="25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/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/>
    <xf numFmtId="165" fontId="0" fillId="0" borderId="0" xfId="0" applyNumberFormat="1"/>
    <xf numFmtId="0" fontId="0" fillId="0" borderId="1" xfId="0" applyFill="1" applyBorder="1"/>
    <xf numFmtId="44" fontId="2" fillId="0" borderId="0" xfId="3" applyFont="1" applyBorder="1" applyAlignment="1">
      <alignment horizontal="center" vertical="center"/>
    </xf>
    <xf numFmtId="0" fontId="0" fillId="0" borderId="0" xfId="0" applyFill="1" applyBorder="1"/>
    <xf numFmtId="0" fontId="0" fillId="0" borderId="0" xfId="0" applyBorder="1" applyAlignment="1">
      <alignment horizontal="center" vertical="center"/>
    </xf>
    <xf numFmtId="165" fontId="2" fillId="0" borderId="0" xfId="3" applyNumberFormat="1" applyFont="1" applyFill="1" applyBorder="1" applyAlignment="1">
      <alignment horizontal="center" vertical="center"/>
    </xf>
    <xf numFmtId="0" fontId="5" fillId="0" borderId="0" xfId="0" applyFont="1"/>
    <xf numFmtId="44" fontId="2" fillId="0" borderId="0" xfId="3" applyFont="1" applyFill="1" applyBorder="1" applyAlignment="1">
      <alignment horizontal="center" vertical="center"/>
    </xf>
    <xf numFmtId="0" fontId="0" fillId="0" borderId="0" xfId="0" quotePrefix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4" fontId="2" fillId="0" borderId="0" xfId="3" quotePrefix="1" applyFont="1" applyFill="1" applyBorder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0" fontId="0" fillId="0" borderId="0" xfId="0" applyFill="1"/>
    <xf numFmtId="0" fontId="0" fillId="0" borderId="0" xfId="0" applyBorder="1" applyAlignment="1">
      <alignment horizontal="center" wrapText="1"/>
    </xf>
    <xf numFmtId="0" fontId="6" fillId="0" borderId="0" xfId="0" applyFont="1"/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9" borderId="0" xfId="0" applyFont="1" applyFill="1"/>
    <xf numFmtId="165" fontId="5" fillId="0" borderId="0" xfId="0" applyNumberFormat="1" applyFont="1" applyBorder="1" applyAlignment="1">
      <alignment horizontal="center" vertical="center"/>
    </xf>
    <xf numFmtId="0" fontId="0" fillId="9" borderId="0" xfId="0" applyFont="1" applyFill="1" applyAlignment="1">
      <alignment horizontal="center"/>
    </xf>
    <xf numFmtId="166" fontId="0" fillId="0" borderId="0" xfId="0" applyNumberFormat="1"/>
    <xf numFmtId="44" fontId="0" fillId="0" borderId="0" xfId="0" applyNumberFormat="1"/>
    <xf numFmtId="165" fontId="2" fillId="10" borderId="0" xfId="3" applyNumberFormat="1" applyFont="1" applyFill="1" applyBorder="1" applyAlignment="1">
      <alignment horizontal="center" vertical="center"/>
    </xf>
    <xf numFmtId="0" fontId="7" fillId="0" borderId="0" xfId="0" applyFont="1"/>
    <xf numFmtId="0" fontId="10" fillId="0" borderId="0" xfId="0" applyFont="1"/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0" xfId="0" applyFont="1" applyFill="1" applyBorder="1" applyAlignment="1">
      <alignment horizontal="left" vertical="center"/>
    </xf>
    <xf numFmtId="0" fontId="11" fillId="9" borderId="0" xfId="0" applyFont="1" applyFill="1" applyAlignment="1">
      <alignment vertical="center" wrapText="1"/>
    </xf>
    <xf numFmtId="0" fontId="11" fillId="9" borderId="0" xfId="0" applyFont="1" applyFill="1" applyAlignment="1">
      <alignment horizontal="left" vertical="center"/>
    </xf>
    <xf numFmtId="0" fontId="11" fillId="9" borderId="0" xfId="0" applyFont="1" applyFill="1"/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/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1" xfId="0" applyFont="1" applyBorder="1"/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13" fillId="0" borderId="1" xfId="0" applyFont="1" applyFill="1" applyBorder="1"/>
    <xf numFmtId="0" fontId="13" fillId="0" borderId="0" xfId="0" applyFont="1" applyFill="1" applyBorder="1"/>
    <xf numFmtId="0" fontId="10" fillId="0" borderId="0" xfId="0" applyFont="1" applyBorder="1" applyAlignment="1">
      <alignment vertical="center"/>
    </xf>
    <xf numFmtId="165" fontId="10" fillId="0" borderId="0" xfId="0" applyNumberFormat="1" applyFont="1" applyBorder="1" applyAlignment="1">
      <alignment horizontal="center" vertical="center"/>
    </xf>
    <xf numFmtId="165" fontId="10" fillId="0" borderId="0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right"/>
    </xf>
    <xf numFmtId="165" fontId="10" fillId="0" borderId="0" xfId="0" applyNumberFormat="1" applyFont="1" applyFill="1" applyBorder="1" applyAlignment="1">
      <alignment horizontal="center" vertical="center"/>
    </xf>
    <xf numFmtId="0" fontId="14" fillId="0" borderId="0" xfId="0" applyFont="1" applyBorder="1"/>
    <xf numFmtId="0" fontId="11" fillId="0" borderId="0" xfId="0" applyFont="1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44" fontId="11" fillId="0" borderId="0" xfId="3" applyFont="1" applyBorder="1" applyAlignment="1">
      <alignment horizontal="center" vertical="center"/>
    </xf>
    <xf numFmtId="44" fontId="11" fillId="0" borderId="0" xfId="0" applyNumberFormat="1" applyFont="1" applyAlignment="1">
      <alignment horizontal="center" vertical="center"/>
    </xf>
    <xf numFmtId="165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2" fillId="9" borderId="0" xfId="0" applyFont="1" applyFill="1" applyBorder="1"/>
    <xf numFmtId="0" fontId="11" fillId="9" borderId="0" xfId="0" applyFont="1" applyFill="1" applyAlignment="1">
      <alignment horizontal="center"/>
    </xf>
    <xf numFmtId="0" fontId="10" fillId="0" borderId="0" xfId="0" applyFont="1" applyAlignment="1">
      <alignment vertical="center"/>
    </xf>
    <xf numFmtId="0" fontId="11" fillId="9" borderId="0" xfId="0" applyFont="1" applyFill="1" applyAlignment="1">
      <alignment vertical="center"/>
    </xf>
    <xf numFmtId="0" fontId="13" fillId="9" borderId="0" xfId="0" applyFont="1" applyFill="1" applyBorder="1"/>
    <xf numFmtId="0" fontId="12" fillId="0" borderId="0" xfId="0" applyFont="1" applyFill="1" applyBorder="1"/>
    <xf numFmtId="0" fontId="1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0" fillId="9" borderId="0" xfId="0" applyFont="1" applyFill="1" applyAlignment="1">
      <alignment vertical="center"/>
    </xf>
    <xf numFmtId="165" fontId="11" fillId="9" borderId="0" xfId="3" applyNumberFormat="1" applyFont="1" applyFill="1" applyAlignment="1">
      <alignment vertical="center"/>
    </xf>
    <xf numFmtId="0" fontId="15" fillId="9" borderId="0" xfId="0" applyFont="1" applyFill="1" applyBorder="1" applyAlignment="1">
      <alignment horizontal="left" vertical="center"/>
    </xf>
    <xf numFmtId="0" fontId="11" fillId="9" borderId="0" xfId="0" applyFont="1" applyFill="1" applyAlignment="1">
      <alignment horizontal="left"/>
    </xf>
    <xf numFmtId="0" fontId="13" fillId="9" borderId="0" xfId="0" applyFont="1" applyFill="1" applyAlignment="1">
      <alignment horizontal="left"/>
    </xf>
    <xf numFmtId="0" fontId="13" fillId="9" borderId="0" xfId="0" applyFont="1" applyFill="1"/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4" borderId="5" xfId="0" applyFont="1" applyFill="1" applyBorder="1"/>
    <xf numFmtId="0" fontId="13" fillId="4" borderId="1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3" fillId="0" borderId="5" xfId="0" applyFont="1" applyBorder="1"/>
    <xf numFmtId="0" fontId="11" fillId="0" borderId="8" xfId="0" applyFont="1" applyBorder="1" applyAlignment="1">
      <alignment horizontal="center" vertical="center"/>
    </xf>
    <xf numFmtId="0" fontId="10" fillId="4" borderId="5" xfId="0" applyFont="1" applyFill="1" applyBorder="1"/>
    <xf numFmtId="0" fontId="11" fillId="4" borderId="1" xfId="0" applyFont="1" applyFill="1" applyBorder="1"/>
    <xf numFmtId="0" fontId="11" fillId="4" borderId="8" xfId="0" applyFont="1" applyFill="1" applyBorder="1" applyAlignment="1">
      <alignment horizontal="center" vertical="center"/>
    </xf>
    <xf numFmtId="0" fontId="11" fillId="0" borderId="5" xfId="0" applyFont="1" applyBorder="1"/>
    <xf numFmtId="0" fontId="13" fillId="4" borderId="1" xfId="0" applyFont="1" applyFill="1" applyBorder="1"/>
    <xf numFmtId="0" fontId="10" fillId="4" borderId="11" xfId="0" applyFont="1" applyFill="1" applyBorder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1" fillId="0" borderId="9" xfId="0" applyFont="1" applyBorder="1"/>
    <xf numFmtId="0" fontId="11" fillId="0" borderId="6" xfId="0" applyFont="1" applyBorder="1"/>
    <xf numFmtId="0" fontId="11" fillId="0" borderId="7" xfId="0" applyFont="1" applyBorder="1"/>
    <xf numFmtId="0" fontId="11" fillId="0" borderId="7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/>
    </xf>
    <xf numFmtId="0" fontId="10" fillId="5" borderId="5" xfId="0" applyFont="1" applyFill="1" applyBorder="1"/>
    <xf numFmtId="0" fontId="11" fillId="5" borderId="1" xfId="0" applyFont="1" applyFill="1" applyBorder="1" applyAlignment="1">
      <alignment horizontal="center" vertical="center" wrapText="1"/>
    </xf>
    <xf numFmtId="0" fontId="11" fillId="5" borderId="10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11" fillId="5" borderId="1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5" borderId="20" xfId="0" applyFont="1" applyFill="1" applyBorder="1" applyAlignment="1">
      <alignment horizontal="center" vertical="center"/>
    </xf>
    <xf numFmtId="165" fontId="11" fillId="6" borderId="10" xfId="3" applyNumberFormat="1" applyFont="1" applyFill="1" applyBorder="1" applyAlignment="1">
      <alignment horizontal="center"/>
    </xf>
    <xf numFmtId="0" fontId="11" fillId="0" borderId="5" xfId="0" applyFont="1" applyBorder="1" applyAlignment="1">
      <alignment horizontal="center"/>
    </xf>
    <xf numFmtId="165" fontId="11" fillId="0" borderId="1" xfId="0" applyNumberFormat="1" applyFont="1" applyBorder="1" applyAlignment="1">
      <alignment horizontal="center"/>
    </xf>
    <xf numFmtId="165" fontId="11" fillId="0" borderId="10" xfId="0" applyNumberFormat="1" applyFont="1" applyBorder="1" applyAlignment="1">
      <alignment horizontal="center"/>
    </xf>
    <xf numFmtId="165" fontId="11" fillId="0" borderId="0" xfId="0" applyNumberFormat="1" applyFont="1" applyFill="1" applyBorder="1" applyAlignment="1">
      <alignment horizontal="center"/>
    </xf>
    <xf numFmtId="165" fontId="11" fillId="0" borderId="20" xfId="0" applyNumberFormat="1" applyFont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0" fillId="5" borderId="1" xfId="0" applyFont="1" applyFill="1" applyBorder="1"/>
    <xf numFmtId="165" fontId="11" fillId="5" borderId="10" xfId="3" applyNumberFormat="1" applyFont="1" applyFill="1" applyBorder="1" applyAlignment="1">
      <alignment horizontal="center"/>
    </xf>
    <xf numFmtId="0" fontId="11" fillId="5" borderId="5" xfId="0" applyFont="1" applyFill="1" applyBorder="1" applyAlignment="1">
      <alignment horizontal="center"/>
    </xf>
    <xf numFmtId="0" fontId="11" fillId="5" borderId="1" xfId="0" applyFont="1" applyFill="1" applyBorder="1" applyAlignment="1">
      <alignment horizontal="center"/>
    </xf>
    <xf numFmtId="0" fontId="11" fillId="5" borderId="10" xfId="0" applyFont="1" applyFill="1" applyBorder="1" applyAlignment="1">
      <alignment horizontal="center"/>
    </xf>
    <xf numFmtId="165" fontId="11" fillId="5" borderId="20" xfId="0" applyNumberFormat="1" applyFont="1" applyFill="1" applyBorder="1" applyAlignment="1">
      <alignment horizontal="center"/>
    </xf>
    <xf numFmtId="0" fontId="10" fillId="9" borderId="5" xfId="0" applyFont="1" applyFill="1" applyBorder="1"/>
    <xf numFmtId="0" fontId="11" fillId="9" borderId="16" xfId="0" applyFont="1" applyFill="1" applyBorder="1"/>
    <xf numFmtId="165" fontId="11" fillId="9" borderId="10" xfId="3" applyNumberFormat="1" applyFont="1" applyFill="1" applyBorder="1" applyAlignment="1">
      <alignment horizontal="center"/>
    </xf>
    <xf numFmtId="0" fontId="11" fillId="9" borderId="5" xfId="0" applyFont="1" applyFill="1" applyBorder="1" applyAlignment="1">
      <alignment horizontal="center"/>
    </xf>
    <xf numFmtId="165" fontId="11" fillId="9" borderId="1" xfId="0" applyNumberFormat="1" applyFont="1" applyFill="1" applyBorder="1" applyAlignment="1">
      <alignment horizontal="center"/>
    </xf>
    <xf numFmtId="0" fontId="11" fillId="9" borderId="1" xfId="0" applyFont="1" applyFill="1" applyBorder="1" applyAlignment="1">
      <alignment horizontal="center"/>
    </xf>
    <xf numFmtId="165" fontId="11" fillId="9" borderId="10" xfId="0" applyNumberFormat="1" applyFont="1" applyFill="1" applyBorder="1" applyAlignment="1">
      <alignment horizontal="center"/>
    </xf>
    <xf numFmtId="165" fontId="11" fillId="9" borderId="20" xfId="0" applyNumberFormat="1" applyFont="1" applyFill="1" applyBorder="1" applyAlignment="1">
      <alignment horizontal="center"/>
    </xf>
    <xf numFmtId="0" fontId="11" fillId="0" borderId="29" xfId="0" applyFont="1" applyBorder="1"/>
    <xf numFmtId="165" fontId="11" fillId="5" borderId="1" xfId="0" applyNumberFormat="1" applyFont="1" applyFill="1" applyBorder="1" applyAlignment="1">
      <alignment horizontal="center"/>
    </xf>
    <xf numFmtId="165" fontId="11" fillId="5" borderId="10" xfId="0" applyNumberFormat="1" applyFont="1" applyFill="1" applyBorder="1" applyAlignment="1">
      <alignment horizontal="center"/>
    </xf>
    <xf numFmtId="0" fontId="10" fillId="5" borderId="5" xfId="0" applyFont="1" applyFill="1" applyBorder="1" applyAlignment="1"/>
    <xf numFmtId="0" fontId="11" fillId="5" borderId="1" xfId="0" applyFont="1" applyFill="1" applyBorder="1"/>
    <xf numFmtId="165" fontId="13" fillId="6" borderId="10" xfId="3" applyNumberFormat="1" applyFont="1" applyFill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165" fontId="11" fillId="2" borderId="1" xfId="0" applyNumberFormat="1" applyFont="1" applyFill="1" applyBorder="1" applyAlignment="1">
      <alignment horizontal="center"/>
    </xf>
    <xf numFmtId="165" fontId="11" fillId="2" borderId="10" xfId="0" applyNumberFormat="1" applyFont="1" applyFill="1" applyBorder="1" applyAlignment="1">
      <alignment horizontal="center"/>
    </xf>
    <xf numFmtId="0" fontId="11" fillId="0" borderId="12" xfId="0" applyFont="1" applyBorder="1"/>
    <xf numFmtId="165" fontId="11" fillId="2" borderId="5" xfId="0" applyNumberFormat="1" applyFont="1" applyFill="1" applyBorder="1" applyAlignment="1">
      <alignment horizontal="center"/>
    </xf>
    <xf numFmtId="0" fontId="13" fillId="0" borderId="16" xfId="0" applyFont="1" applyBorder="1" applyAlignment="1">
      <alignment horizontal="center"/>
    </xf>
    <xf numFmtId="165" fontId="13" fillId="6" borderId="28" xfId="3" applyNumberFormat="1" applyFont="1" applyFill="1" applyBorder="1" applyAlignment="1">
      <alignment horizontal="center"/>
    </xf>
    <xf numFmtId="165" fontId="11" fillId="2" borderId="6" xfId="0" applyNumberFormat="1" applyFont="1" applyFill="1" applyBorder="1" applyAlignment="1">
      <alignment horizontal="center"/>
    </xf>
    <xf numFmtId="165" fontId="11" fillId="2" borderId="7" xfId="0" applyNumberFormat="1" applyFont="1" applyFill="1" applyBorder="1" applyAlignment="1">
      <alignment horizontal="center"/>
    </xf>
    <xf numFmtId="0" fontId="13" fillId="0" borderId="7" xfId="0" applyFont="1" applyBorder="1" applyAlignment="1">
      <alignment horizontal="center"/>
    </xf>
    <xf numFmtId="165" fontId="11" fillId="0" borderId="28" xfId="0" applyNumberFormat="1" applyFont="1" applyBorder="1" applyAlignment="1">
      <alignment horizontal="center"/>
    </xf>
    <xf numFmtId="165" fontId="11" fillId="0" borderId="30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/>
    </xf>
    <xf numFmtId="166" fontId="11" fillId="0" borderId="17" xfId="3" applyNumberFormat="1" applyFont="1" applyBorder="1" applyAlignment="1">
      <alignment horizontal="center" vertical="center"/>
    </xf>
    <xf numFmtId="164" fontId="10" fillId="0" borderId="0" xfId="3" applyNumberFormat="1" applyFont="1" applyBorder="1" applyAlignment="1">
      <alignment horizontal="center" vertical="center"/>
    </xf>
    <xf numFmtId="166" fontId="10" fillId="8" borderId="17" xfId="0" applyNumberFormat="1" applyFont="1" applyFill="1" applyBorder="1" applyAlignment="1">
      <alignment horizontal="center" vertical="center"/>
    </xf>
    <xf numFmtId="166" fontId="11" fillId="0" borderId="0" xfId="3" applyNumberFormat="1" applyFont="1" applyBorder="1" applyAlignment="1">
      <alignment horizontal="center" vertical="center"/>
    </xf>
    <xf numFmtId="166" fontId="10" fillId="0" borderId="0" xfId="0" applyNumberFormat="1" applyFont="1" applyFill="1" applyBorder="1" applyAlignment="1">
      <alignment horizontal="center" vertical="center"/>
    </xf>
    <xf numFmtId="164" fontId="11" fillId="0" borderId="0" xfId="0" applyNumberFormat="1" applyFont="1" applyAlignment="1">
      <alignment horizontal="center"/>
    </xf>
    <xf numFmtId="0" fontId="11" fillId="0" borderId="24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165" fontId="10" fillId="8" borderId="25" xfId="3" applyNumberFormat="1" applyFont="1" applyFill="1" applyBorder="1" applyAlignment="1">
      <alignment horizontal="center" vertical="center"/>
    </xf>
    <xf numFmtId="0" fontId="11" fillId="0" borderId="13" xfId="0" quotePrefix="1" applyFont="1" applyBorder="1" applyAlignment="1">
      <alignment horizontal="center" vertical="center"/>
    </xf>
    <xf numFmtId="165" fontId="11" fillId="0" borderId="14" xfId="0" applyNumberFormat="1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165" fontId="11" fillId="0" borderId="15" xfId="0" applyNumberFormat="1" applyFont="1" applyBorder="1" applyAlignment="1">
      <alignment horizontal="center" vertical="center"/>
    </xf>
    <xf numFmtId="165" fontId="11" fillId="0" borderId="22" xfId="3" applyNumberFormat="1" applyFont="1" applyBorder="1"/>
    <xf numFmtId="0" fontId="11" fillId="0" borderId="16" xfId="0" quotePrefix="1" applyFont="1" applyBorder="1" applyAlignment="1">
      <alignment horizontal="center"/>
    </xf>
    <xf numFmtId="165" fontId="11" fillId="0" borderId="23" xfId="3" applyNumberFormat="1" applyFont="1" applyBorder="1"/>
    <xf numFmtId="165" fontId="11" fillId="0" borderId="1" xfId="0" applyNumberFormat="1" applyFont="1" applyBorder="1" applyAlignment="1"/>
    <xf numFmtId="165" fontId="11" fillId="0" borderId="0" xfId="0" applyNumberFormat="1" applyFont="1"/>
    <xf numFmtId="0" fontId="18" fillId="9" borderId="0" xfId="0" applyFont="1" applyFill="1"/>
    <xf numFmtId="0" fontId="17" fillId="9" borderId="0" xfId="0" applyFont="1" applyFill="1"/>
    <xf numFmtId="0" fontId="17" fillId="0" borderId="0" xfId="0" applyFont="1"/>
    <xf numFmtId="0" fontId="11" fillId="0" borderId="0" xfId="0" applyFont="1" applyAlignment="1">
      <alignment horizontal="left" wrapText="1"/>
    </xf>
    <xf numFmtId="43" fontId="11" fillId="2" borderId="1" xfId="3" applyNumberFormat="1" applyFont="1" applyFill="1" applyBorder="1" applyAlignment="1">
      <alignment horizontal="center" vertical="center"/>
    </xf>
    <xf numFmtId="43" fontId="11" fillId="3" borderId="1" xfId="3" applyNumberFormat="1" applyFont="1" applyFill="1" applyBorder="1" applyAlignment="1">
      <alignment horizontal="center" vertical="center"/>
    </xf>
    <xf numFmtId="43" fontId="11" fillId="7" borderId="1" xfId="3" applyNumberFormat="1" applyFont="1" applyFill="1" applyBorder="1" applyAlignment="1" applyProtection="1">
      <alignment horizontal="center" vertical="center"/>
      <protection locked="0"/>
    </xf>
    <xf numFmtId="43" fontId="2" fillId="0" borderId="1" xfId="3" applyNumberFormat="1" applyFont="1" applyFill="1" applyBorder="1" applyAlignment="1">
      <alignment horizontal="center" vertical="center"/>
    </xf>
    <xf numFmtId="43" fontId="11" fillId="7" borderId="12" xfId="3" applyNumberFormat="1" applyFont="1" applyFill="1" applyBorder="1" applyAlignment="1" applyProtection="1">
      <alignment horizontal="center" vertical="center"/>
      <protection locked="0"/>
    </xf>
    <xf numFmtId="43" fontId="11" fillId="3" borderId="12" xfId="3" applyNumberFormat="1" applyFont="1" applyFill="1" applyBorder="1" applyAlignment="1">
      <alignment horizontal="center" vertical="center"/>
    </xf>
    <xf numFmtId="44" fontId="10" fillId="11" borderId="17" xfId="3" applyNumberFormat="1" applyFont="1" applyFill="1" applyBorder="1" applyAlignment="1">
      <alignment horizontal="center" vertical="center"/>
    </xf>
    <xf numFmtId="44" fontId="10" fillId="0" borderId="0" xfId="0" applyNumberFormat="1" applyFont="1" applyBorder="1" applyAlignment="1">
      <alignment horizontal="center" vertical="center"/>
    </xf>
    <xf numFmtId="44" fontId="11" fillId="3" borderId="1" xfId="3" applyNumberFormat="1" applyFont="1" applyFill="1" applyBorder="1" applyAlignment="1">
      <alignment horizontal="center" vertical="center"/>
    </xf>
    <xf numFmtId="44" fontId="11" fillId="7" borderId="1" xfId="0" quotePrefix="1" applyNumberFormat="1" applyFont="1" applyFill="1" applyBorder="1" applyAlignment="1" applyProtection="1">
      <alignment horizontal="center" vertical="center"/>
      <protection locked="0"/>
    </xf>
    <xf numFmtId="44" fontId="11" fillId="7" borderId="1" xfId="3" applyNumberFormat="1" applyFont="1" applyFill="1" applyBorder="1" applyAlignment="1" applyProtection="1">
      <alignment vertical="center"/>
      <protection locked="0"/>
    </xf>
    <xf numFmtId="44" fontId="11" fillId="7" borderId="18" xfId="0" quotePrefix="1" applyNumberFormat="1" applyFont="1" applyFill="1" applyBorder="1" applyAlignment="1" applyProtection="1">
      <alignment horizontal="center" vertical="center"/>
      <protection locked="0"/>
    </xf>
    <xf numFmtId="44" fontId="11" fillId="7" borderId="1" xfId="3" applyNumberFormat="1" applyFont="1" applyFill="1" applyBorder="1" applyAlignment="1" applyProtection="1">
      <alignment horizontal="center" vertical="center"/>
      <protection locked="0"/>
    </xf>
    <xf numFmtId="44" fontId="11" fillId="0" borderId="1" xfId="0" applyNumberFormat="1" applyFont="1" applyBorder="1" applyAlignment="1">
      <alignment horizontal="left" vertical="center"/>
    </xf>
    <xf numFmtId="44" fontId="11" fillId="4" borderId="10" xfId="0" applyNumberFormat="1" applyFont="1" applyFill="1" applyBorder="1" applyAlignment="1">
      <alignment horizontal="center" vertical="center" wrapText="1"/>
    </xf>
    <xf numFmtId="44" fontId="11" fillId="7" borderId="10" xfId="3" applyNumberFormat="1" applyFont="1" applyFill="1" applyBorder="1" applyAlignment="1" applyProtection="1">
      <alignment horizontal="center" vertical="center"/>
      <protection locked="0"/>
    </xf>
    <xf numFmtId="44" fontId="11" fillId="4" borderId="10" xfId="3" applyNumberFormat="1" applyFont="1" applyFill="1" applyBorder="1" applyAlignment="1">
      <alignment horizontal="center" vertical="center"/>
    </xf>
    <xf numFmtId="44" fontId="11" fillId="7" borderId="27" xfId="3" applyNumberFormat="1" applyFont="1" applyFill="1" applyBorder="1" applyAlignment="1" applyProtection="1">
      <alignment horizontal="center" vertical="center"/>
      <protection locked="0"/>
    </xf>
    <xf numFmtId="44" fontId="11" fillId="7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1" xfId="0" applyFont="1" applyBorder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4" fontId="10" fillId="8" borderId="31" xfId="0" applyNumberFormat="1" applyFont="1" applyFill="1" applyBorder="1" applyAlignment="1">
      <alignment horizontal="center" vertical="center"/>
    </xf>
    <xf numFmtId="44" fontId="10" fillId="8" borderId="25" xfId="0" applyNumberFormat="1" applyFont="1" applyFill="1" applyBorder="1" applyAlignment="1">
      <alignment horizontal="center" vertical="center"/>
    </xf>
    <xf numFmtId="44" fontId="10" fillId="12" borderId="31" xfId="3" quotePrefix="1" applyNumberFormat="1" applyFont="1" applyFill="1" applyBorder="1" applyAlignment="1">
      <alignment horizontal="center" vertical="center"/>
    </xf>
    <xf numFmtId="44" fontId="10" fillId="12" borderId="25" xfId="3" quotePrefix="1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0" borderId="34" xfId="0" applyFont="1" applyBorder="1" applyAlignment="1">
      <alignment horizontal="right" vertical="center"/>
    </xf>
    <xf numFmtId="44" fontId="11" fillId="7" borderId="8" xfId="3" applyNumberFormat="1" applyFont="1" applyFill="1" applyBorder="1" applyAlignment="1" applyProtection="1">
      <alignment horizontal="center" vertical="center"/>
      <protection locked="0"/>
    </xf>
    <xf numFmtId="44" fontId="11" fillId="7" borderId="16" xfId="3" applyNumberFormat="1" applyFont="1" applyFill="1" applyBorder="1" applyAlignment="1" applyProtection="1">
      <alignment horizontal="center" vertical="center"/>
      <protection locked="0"/>
    </xf>
    <xf numFmtId="0" fontId="11" fillId="0" borderId="36" xfId="0" applyFont="1" applyBorder="1" applyAlignment="1">
      <alignment horizontal="right" vertical="center"/>
    </xf>
    <xf numFmtId="0" fontId="11" fillId="0" borderId="37" xfId="0" applyFont="1" applyBorder="1" applyAlignment="1">
      <alignment horizontal="right" vertical="center"/>
    </xf>
    <xf numFmtId="0" fontId="10" fillId="0" borderId="34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165" fontId="10" fillId="12" borderId="33" xfId="3" quotePrefix="1" applyNumberFormat="1" applyFont="1" applyFill="1" applyBorder="1" applyAlignment="1">
      <alignment horizontal="center" vertical="center"/>
    </xf>
    <xf numFmtId="165" fontId="10" fillId="12" borderId="23" xfId="3" quotePrefix="1" applyNumberFormat="1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34" xfId="0" applyFont="1" applyBorder="1" applyAlignment="1">
      <alignment horizontal="right" vertical="center"/>
    </xf>
    <xf numFmtId="0" fontId="11" fillId="0" borderId="3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1" fillId="9" borderId="0" xfId="0" applyFont="1" applyFill="1" applyAlignment="1">
      <alignment horizontal="left" vertical="center"/>
    </xf>
    <xf numFmtId="0" fontId="11" fillId="9" borderId="0" xfId="0" applyFont="1" applyFill="1" applyAlignment="1">
      <alignment horizontal="left" vertical="center" wrapText="1"/>
    </xf>
    <xf numFmtId="44" fontId="10" fillId="8" borderId="32" xfId="0" applyNumberFormat="1" applyFont="1" applyFill="1" applyBorder="1" applyAlignment="1">
      <alignment horizontal="center" vertical="center"/>
    </xf>
    <xf numFmtId="44" fontId="10" fillId="0" borderId="31" xfId="0" applyNumberFormat="1" applyFont="1" applyBorder="1" applyAlignment="1">
      <alignment horizontal="center" vertical="center"/>
    </xf>
    <xf numFmtId="44" fontId="10" fillId="0" borderId="25" xfId="0" applyNumberFormat="1" applyFont="1" applyBorder="1" applyAlignment="1">
      <alignment horizontal="center" vertical="center"/>
    </xf>
    <xf numFmtId="0" fontId="10" fillId="0" borderId="36" xfId="0" applyFont="1" applyBorder="1" applyAlignment="1">
      <alignment horizontal="center"/>
    </xf>
    <xf numFmtId="0" fontId="10" fillId="0" borderId="37" xfId="0" applyFont="1" applyBorder="1" applyAlignment="1">
      <alignment horizontal="center"/>
    </xf>
    <xf numFmtId="0" fontId="10" fillId="4" borderId="29" xfId="0" applyFont="1" applyFill="1" applyBorder="1" applyAlignment="1">
      <alignment horizontal="left"/>
    </xf>
    <xf numFmtId="0" fontId="10" fillId="4" borderId="16" xfId="0" applyFont="1" applyFill="1" applyBorder="1" applyAlignment="1">
      <alignment horizontal="left"/>
    </xf>
    <xf numFmtId="0" fontId="10" fillId="4" borderId="29" xfId="0" applyFont="1" applyFill="1" applyBorder="1" applyAlignment="1">
      <alignment wrapText="1"/>
    </xf>
    <xf numFmtId="0" fontId="10" fillId="4" borderId="11" xfId="0" applyFont="1" applyFill="1" applyBorder="1" applyAlignment="1">
      <alignment wrapText="1"/>
    </xf>
    <xf numFmtId="0" fontId="10" fillId="4" borderId="22" xfId="0" applyFont="1" applyFill="1" applyBorder="1" applyAlignment="1">
      <alignment wrapText="1"/>
    </xf>
    <xf numFmtId="0" fontId="10" fillId="5" borderId="29" xfId="0" applyFont="1" applyFill="1" applyBorder="1" applyAlignment="1">
      <alignment horizontal="left"/>
    </xf>
    <xf numFmtId="0" fontId="10" fillId="5" borderId="16" xfId="0" applyFont="1" applyFill="1" applyBorder="1" applyAlignment="1">
      <alignment horizontal="left"/>
    </xf>
    <xf numFmtId="0" fontId="11" fillId="0" borderId="8" xfId="0" applyFont="1" applyBorder="1" applyAlignment="1">
      <alignment horizontal="right"/>
    </xf>
    <xf numFmtId="0" fontId="11" fillId="0" borderId="11" xfId="0" applyFont="1" applyBorder="1" applyAlignment="1">
      <alignment horizontal="right"/>
    </xf>
    <xf numFmtId="0" fontId="11" fillId="0" borderId="16" xfId="0" applyFont="1" applyBorder="1" applyAlignment="1">
      <alignment horizontal="right"/>
    </xf>
    <xf numFmtId="0" fontId="13" fillId="9" borderId="0" xfId="0" applyFont="1" applyFill="1" applyAlignment="1">
      <alignment horizontal="left" vertical="center" wrapText="1"/>
    </xf>
    <xf numFmtId="0" fontId="12" fillId="0" borderId="39" xfId="0" applyFont="1" applyBorder="1" applyAlignment="1">
      <alignment horizontal="right"/>
    </xf>
    <xf numFmtId="0" fontId="12" fillId="0" borderId="36" xfId="0" applyFont="1" applyBorder="1" applyAlignment="1">
      <alignment horizontal="right"/>
    </xf>
    <xf numFmtId="0" fontId="12" fillId="0" borderId="18" xfId="0" applyFont="1" applyBorder="1" applyAlignment="1">
      <alignment horizontal="right"/>
    </xf>
    <xf numFmtId="0" fontId="12" fillId="0" borderId="35" xfId="0" applyFont="1" applyBorder="1" applyAlignment="1">
      <alignment horizontal="right"/>
    </xf>
    <xf numFmtId="0" fontId="12" fillId="0" borderId="40" xfId="0" applyFont="1" applyBorder="1" applyAlignment="1">
      <alignment horizontal="right"/>
    </xf>
    <xf numFmtId="0" fontId="12" fillId="0" borderId="41" xfId="0" applyFont="1" applyBorder="1" applyAlignment="1">
      <alignment horizontal="right"/>
    </xf>
  </cellXfs>
  <cellStyles count="4">
    <cellStyle name="Normalny" xfId="0" builtinId="0"/>
    <cellStyle name="Normalny 2" xfId="1" xr:uid="{A737FA28-175E-4024-94D9-525ECE8C5E39}"/>
    <cellStyle name="Normalny 3" xfId="2" xr:uid="{02977279-D777-4BF9-AEE1-00C855AC0AB2}"/>
    <cellStyle name="Walutowy" xfId="3" builtinId="4"/>
  </cellStyles>
  <dxfs count="0"/>
  <tableStyles count="0" defaultTableStyle="TableStyleMedium2" defaultPivotStyle="PivotStyleLight16"/>
  <colors>
    <mruColors>
      <color rgb="FF1A74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4</xdr:row>
      <xdr:rowOff>0</xdr:rowOff>
    </xdr:from>
    <xdr:to>
      <xdr:col>11</xdr:col>
      <xdr:colOff>381000</xdr:colOff>
      <xdr:row>26</xdr:row>
      <xdr:rowOff>0</xdr:rowOff>
    </xdr:to>
    <xdr:pic>
      <xdr:nvPicPr>
        <xdr:cNvPr id="1988" name="Obraz 4">
          <a:extLst>
            <a:ext uri="{FF2B5EF4-FFF2-40B4-BE49-F238E27FC236}">
              <a16:creationId xmlns:a16="http://schemas.microsoft.com/office/drawing/2014/main" id="{B5288D75-BD5F-BE38-0C11-754B17994B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781050"/>
          <a:ext cx="12649200" cy="433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A01A6-3EF0-4753-88A9-4BC09F467BF4}">
  <dimension ref="A1:AP114"/>
  <sheetViews>
    <sheetView view="pageBreakPreview" topLeftCell="A81" zoomScaleNormal="90" zoomScaleSheetLayoutView="100" workbookViewId="0">
      <selection activeCell="K42" sqref="K42"/>
    </sheetView>
  </sheetViews>
  <sheetFormatPr defaultRowHeight="15" x14ac:dyDescent="0.25"/>
  <cols>
    <col min="1" max="1" width="2.28515625" style="4" customWidth="1"/>
    <col min="2" max="2" width="3" bestFit="1" customWidth="1"/>
    <col min="3" max="3" width="41.42578125" customWidth="1"/>
    <col min="4" max="4" width="10" style="1" customWidth="1"/>
    <col min="5" max="5" width="21.28515625" customWidth="1"/>
    <col min="6" max="6" width="15.5703125" style="4" customWidth="1"/>
    <col min="7" max="7" width="18.5703125" style="4" customWidth="1"/>
    <col min="8" max="8" width="19.85546875" customWidth="1"/>
    <col min="9" max="9" width="20.42578125" style="4" customWidth="1"/>
    <col min="10" max="10" width="18.140625" customWidth="1"/>
    <col min="11" max="11" width="18.7109375" style="4" customWidth="1"/>
    <col min="12" max="12" width="16" customWidth="1"/>
    <col min="13" max="13" width="16.140625" customWidth="1"/>
    <col min="14" max="14" width="14.28515625" customWidth="1"/>
    <col min="15" max="15" width="14.5703125" customWidth="1"/>
    <col min="16" max="16" width="13.7109375" customWidth="1"/>
    <col min="17" max="17" width="14.7109375" customWidth="1"/>
    <col min="18" max="18" width="13.7109375" customWidth="1"/>
  </cols>
  <sheetData>
    <row r="1" spans="2:19" x14ac:dyDescent="0.25">
      <c r="B1" s="4"/>
      <c r="C1" s="31" t="s">
        <v>152</v>
      </c>
      <c r="E1" s="4"/>
      <c r="H1" s="4"/>
      <c r="J1" s="4"/>
      <c r="L1" s="4"/>
    </row>
    <row r="2" spans="2:19" ht="21" x14ac:dyDescent="0.25">
      <c r="B2" s="4"/>
      <c r="C2" s="196" t="s">
        <v>159</v>
      </c>
      <c r="D2" s="197"/>
      <c r="E2" s="197"/>
      <c r="F2" s="197"/>
      <c r="G2" s="197"/>
      <c r="H2" s="197"/>
      <c r="I2" s="197"/>
      <c r="J2" s="197"/>
      <c r="K2" s="197"/>
      <c r="L2" s="197"/>
      <c r="M2" s="197"/>
    </row>
    <row r="3" spans="2:19" s="4" customFormat="1" x14ac:dyDescent="0.25">
      <c r="B3" s="10"/>
      <c r="C3" s="32" t="s">
        <v>70</v>
      </c>
      <c r="D3" s="33"/>
      <c r="E3" s="33"/>
      <c r="F3" s="33"/>
      <c r="G3" s="33"/>
      <c r="H3" s="33"/>
      <c r="I3" s="33"/>
      <c r="J3" s="33"/>
      <c r="K3" s="33"/>
      <c r="M3" s="12"/>
    </row>
    <row r="4" spans="2:19" s="4" customFormat="1" x14ac:dyDescent="0.25">
      <c r="C4" s="33"/>
      <c r="D4" s="33"/>
      <c r="E4" s="33"/>
      <c r="F4" s="33"/>
      <c r="G4" s="33"/>
      <c r="H4" s="33"/>
      <c r="I4" s="33"/>
      <c r="J4" s="33"/>
      <c r="K4" s="33"/>
    </row>
    <row r="5" spans="2:19" x14ac:dyDescent="0.25">
      <c r="B5" s="4"/>
      <c r="C5" s="33"/>
      <c r="D5" s="34"/>
      <c r="E5" s="33"/>
      <c r="F5" s="33"/>
      <c r="G5" s="33"/>
      <c r="H5" s="33"/>
      <c r="I5" s="33"/>
      <c r="J5" s="33"/>
      <c r="K5" s="33"/>
      <c r="L5" s="4"/>
      <c r="M5" s="5"/>
      <c r="N5" s="5"/>
      <c r="O5" s="5"/>
      <c r="P5" s="5"/>
      <c r="Q5" s="5"/>
      <c r="R5" s="5"/>
      <c r="S5" s="5"/>
    </row>
    <row r="6" spans="2:19" s="4" customFormat="1" x14ac:dyDescent="0.25">
      <c r="C6" s="33"/>
      <c r="D6" s="33"/>
      <c r="E6" s="33"/>
      <c r="F6" s="33"/>
      <c r="G6" s="33"/>
      <c r="H6" s="33"/>
      <c r="I6" s="33"/>
      <c r="J6" s="33"/>
      <c r="K6" s="33"/>
      <c r="M6" s="5"/>
      <c r="N6" s="5"/>
      <c r="O6" s="5"/>
      <c r="P6" s="5"/>
      <c r="Q6" s="5"/>
      <c r="R6" s="5"/>
      <c r="S6" s="5"/>
    </row>
    <row r="7" spans="2:19" x14ac:dyDescent="0.25">
      <c r="B7" s="4"/>
      <c r="C7" s="33"/>
      <c r="D7" s="34"/>
      <c r="E7" s="33"/>
      <c r="F7" s="33"/>
      <c r="G7" s="33"/>
      <c r="H7" s="33"/>
      <c r="I7" s="33"/>
      <c r="J7" s="33"/>
      <c r="K7" s="33"/>
      <c r="L7" s="4"/>
      <c r="M7" s="11"/>
      <c r="N7" s="11"/>
      <c r="O7" s="11"/>
      <c r="P7" s="11"/>
      <c r="Q7" s="11"/>
      <c r="R7" s="11"/>
      <c r="S7" s="11"/>
    </row>
    <row r="8" spans="2:19" x14ac:dyDescent="0.25">
      <c r="B8" s="4"/>
      <c r="C8" s="33"/>
      <c r="D8" s="34"/>
      <c r="E8" s="33"/>
      <c r="F8" s="33"/>
      <c r="G8" s="33"/>
      <c r="H8" s="33"/>
      <c r="I8" s="33"/>
      <c r="J8" s="33"/>
      <c r="K8" s="33"/>
      <c r="L8" s="4"/>
      <c r="M8" s="11"/>
      <c r="N8" s="11"/>
      <c r="O8" s="11"/>
      <c r="P8" s="11"/>
      <c r="Q8" s="11"/>
      <c r="R8" s="11"/>
      <c r="S8" s="11"/>
    </row>
    <row r="9" spans="2:19" x14ac:dyDescent="0.25">
      <c r="B9" s="4"/>
      <c r="C9" s="33"/>
      <c r="D9" s="34"/>
      <c r="E9" s="33"/>
      <c r="F9" s="33"/>
      <c r="G9" s="33"/>
      <c r="H9" s="33"/>
      <c r="I9" s="33"/>
      <c r="J9" s="33"/>
      <c r="K9" s="33"/>
      <c r="L9" s="4"/>
      <c r="M9" s="14"/>
      <c r="N9" s="14"/>
      <c r="O9" s="15"/>
      <c r="P9" s="15"/>
      <c r="Q9" s="15"/>
      <c r="R9" s="16"/>
      <c r="S9" s="11"/>
    </row>
    <row r="10" spans="2:19" s="4" customFormat="1" x14ac:dyDescent="0.25">
      <c r="C10" s="33"/>
      <c r="D10" s="34"/>
      <c r="E10" s="33"/>
      <c r="F10" s="33"/>
      <c r="G10" s="33"/>
      <c r="H10" s="33"/>
      <c r="I10" s="33"/>
      <c r="J10" s="33"/>
      <c r="K10" s="33"/>
      <c r="M10" s="14"/>
      <c r="N10" s="14"/>
      <c r="O10" s="15"/>
      <c r="P10" s="15"/>
      <c r="Q10" s="15"/>
      <c r="R10" s="16"/>
      <c r="S10" s="11"/>
    </row>
    <row r="11" spans="2:19" x14ac:dyDescent="0.25">
      <c r="B11" s="4"/>
      <c r="C11" s="33"/>
      <c r="D11" s="34"/>
      <c r="E11" s="33"/>
      <c r="F11" s="33"/>
      <c r="G11" s="33"/>
      <c r="H11" s="33"/>
      <c r="I11" s="33"/>
      <c r="J11" s="33"/>
      <c r="K11" s="33"/>
      <c r="L11" s="4"/>
      <c r="M11" s="15"/>
      <c r="N11" s="15"/>
      <c r="O11" s="14"/>
      <c r="P11" s="15"/>
      <c r="Q11" s="14"/>
      <c r="R11" s="16"/>
      <c r="S11" s="11"/>
    </row>
    <row r="12" spans="2:19" s="4" customFormat="1" x14ac:dyDescent="0.25">
      <c r="C12" s="33"/>
      <c r="D12" s="34"/>
      <c r="E12" s="33"/>
      <c r="F12" s="33"/>
      <c r="G12" s="33"/>
      <c r="H12" s="33"/>
      <c r="I12" s="33"/>
      <c r="J12" s="33"/>
      <c r="K12" s="33"/>
      <c r="M12" s="15"/>
      <c r="N12" s="15"/>
      <c r="O12" s="14"/>
      <c r="P12" s="15"/>
      <c r="Q12" s="14"/>
      <c r="R12" s="16"/>
      <c r="S12" s="11"/>
    </row>
    <row r="13" spans="2:19" s="4" customFormat="1" x14ac:dyDescent="0.25">
      <c r="C13" s="33"/>
      <c r="D13" s="34"/>
      <c r="E13" s="33"/>
      <c r="F13" s="33"/>
      <c r="G13" s="33"/>
      <c r="H13" s="33"/>
      <c r="I13" s="33"/>
      <c r="J13" s="33"/>
      <c r="K13" s="33"/>
      <c r="M13" s="15"/>
      <c r="N13" s="15"/>
      <c r="O13" s="14"/>
      <c r="P13" s="15"/>
      <c r="Q13" s="14"/>
      <c r="R13" s="16"/>
      <c r="S13" s="11"/>
    </row>
    <row r="14" spans="2:19" s="4" customFormat="1" x14ac:dyDescent="0.25">
      <c r="C14" s="33"/>
      <c r="D14" s="34"/>
      <c r="E14" s="33"/>
      <c r="F14" s="33"/>
      <c r="G14" s="33"/>
      <c r="H14" s="33"/>
      <c r="I14" s="33"/>
      <c r="J14" s="33"/>
      <c r="K14" s="33"/>
      <c r="M14" s="15"/>
      <c r="N14" s="15"/>
      <c r="O14" s="14"/>
      <c r="P14" s="15"/>
      <c r="Q14" s="14"/>
      <c r="R14" s="16"/>
      <c r="S14" s="11"/>
    </row>
    <row r="15" spans="2:19" s="4" customFormat="1" x14ac:dyDescent="0.25">
      <c r="C15" s="33"/>
      <c r="D15" s="34"/>
      <c r="E15" s="33"/>
      <c r="F15" s="33"/>
      <c r="G15" s="33"/>
      <c r="H15" s="33"/>
      <c r="I15" s="33"/>
      <c r="J15" s="33"/>
      <c r="K15" s="33"/>
      <c r="M15" s="15"/>
      <c r="N15" s="15"/>
      <c r="O15" s="14"/>
      <c r="P15" s="15"/>
      <c r="Q15" s="14"/>
      <c r="R15" s="16"/>
      <c r="S15" s="11"/>
    </row>
    <row r="16" spans="2:19" x14ac:dyDescent="0.25">
      <c r="B16" s="4"/>
      <c r="C16" s="33"/>
      <c r="D16" s="34"/>
      <c r="E16" s="33"/>
      <c r="F16" s="33"/>
      <c r="G16" s="33"/>
      <c r="H16" s="33"/>
      <c r="I16" s="33"/>
      <c r="J16" s="33"/>
      <c r="K16" s="33"/>
      <c r="L16" s="4"/>
      <c r="M16" s="15"/>
      <c r="N16" s="15"/>
      <c r="O16" s="14"/>
      <c r="P16" s="15"/>
      <c r="Q16" s="14"/>
      <c r="R16" s="16"/>
      <c r="S16" s="11"/>
    </row>
    <row r="17" spans="2:19" s="4" customFormat="1" x14ac:dyDescent="0.25">
      <c r="C17" s="33"/>
      <c r="D17" s="34"/>
      <c r="E17" s="33"/>
      <c r="F17" s="33"/>
      <c r="G17" s="33"/>
      <c r="H17" s="33"/>
      <c r="I17" s="33"/>
      <c r="J17" s="33"/>
      <c r="K17" s="33"/>
      <c r="M17" s="15"/>
      <c r="N17" s="15"/>
      <c r="O17" s="14"/>
      <c r="P17" s="15"/>
      <c r="Q17" s="14"/>
      <c r="R17" s="16"/>
      <c r="S17" s="11"/>
    </row>
    <row r="18" spans="2:19" x14ac:dyDescent="0.25">
      <c r="B18" s="4"/>
      <c r="C18" s="33"/>
      <c r="D18" s="34"/>
      <c r="E18" s="33"/>
      <c r="F18" s="33"/>
      <c r="G18" s="33"/>
      <c r="H18" s="33"/>
      <c r="I18" s="33"/>
      <c r="J18" s="33"/>
      <c r="K18" s="33"/>
      <c r="L18" s="4"/>
      <c r="M18" s="15"/>
      <c r="N18" s="15"/>
      <c r="O18" s="14"/>
      <c r="P18" s="15"/>
      <c r="Q18" s="14"/>
      <c r="R18" s="16"/>
      <c r="S18" s="11"/>
    </row>
    <row r="19" spans="2:19" s="4" customFormat="1" ht="21" customHeight="1" x14ac:dyDescent="0.25">
      <c r="C19" s="33"/>
      <c r="D19" s="33"/>
      <c r="E19" s="33"/>
      <c r="F19" s="33"/>
      <c r="G19" s="33"/>
      <c r="H19" s="33"/>
      <c r="I19" s="33"/>
      <c r="J19" s="33"/>
      <c r="K19" s="33"/>
      <c r="M19" s="15"/>
      <c r="N19" s="15"/>
      <c r="O19" s="14"/>
      <c r="P19" s="15"/>
      <c r="Q19" s="14"/>
      <c r="R19" s="16"/>
      <c r="S19" s="11"/>
    </row>
    <row r="20" spans="2:19" ht="15" customHeight="1" x14ac:dyDescent="0.25">
      <c r="B20" s="4"/>
      <c r="C20" s="33"/>
      <c r="D20" s="34"/>
      <c r="E20" s="33"/>
      <c r="F20" s="33"/>
      <c r="G20" s="33"/>
      <c r="H20" s="33"/>
      <c r="I20" s="33"/>
      <c r="J20" s="33"/>
      <c r="K20" s="33"/>
      <c r="L20" s="4"/>
      <c r="M20" s="17"/>
      <c r="N20" s="17"/>
      <c r="O20" s="17"/>
      <c r="P20" s="14"/>
      <c r="Q20" s="14"/>
      <c r="R20" s="14"/>
      <c r="S20" s="9"/>
    </row>
    <row r="21" spans="2:19" s="4" customFormat="1" ht="14.25" customHeight="1" x14ac:dyDescent="0.25">
      <c r="C21" s="33"/>
      <c r="D21" s="33"/>
      <c r="E21" s="33"/>
      <c r="F21" s="33"/>
      <c r="G21" s="33"/>
      <c r="H21" s="33"/>
      <c r="I21" s="33"/>
      <c r="J21" s="33"/>
      <c r="K21" s="33"/>
      <c r="M21" s="17"/>
      <c r="N21" s="17"/>
      <c r="O21" s="17"/>
      <c r="P21" s="14"/>
      <c r="Q21" s="14"/>
      <c r="R21" s="14"/>
      <c r="S21" s="9"/>
    </row>
    <row r="22" spans="2:19" s="4" customFormat="1" ht="21" customHeight="1" x14ac:dyDescent="0.25">
      <c r="C22" s="33"/>
      <c r="D22" s="33"/>
      <c r="E22" s="33"/>
      <c r="F22" s="33"/>
      <c r="G22" s="33"/>
      <c r="H22" s="33"/>
      <c r="I22" s="33"/>
      <c r="J22" s="33"/>
      <c r="K22" s="33"/>
      <c r="M22" s="17"/>
      <c r="N22" s="17"/>
      <c r="O22" s="17"/>
      <c r="P22" s="14"/>
      <c r="Q22" s="14"/>
      <c r="R22" s="14"/>
      <c r="S22" s="9"/>
    </row>
    <row r="23" spans="2:19" s="4" customFormat="1" x14ac:dyDescent="0.25">
      <c r="C23" s="33"/>
      <c r="D23" s="33"/>
      <c r="E23" s="33"/>
      <c r="F23" s="33"/>
      <c r="G23" s="33"/>
      <c r="H23" s="33"/>
      <c r="I23" s="33"/>
      <c r="J23" s="33"/>
      <c r="K23" s="33"/>
      <c r="M23" s="18"/>
      <c r="N23" s="17"/>
      <c r="O23" s="17"/>
      <c r="P23" s="14"/>
      <c r="Q23" s="14"/>
      <c r="R23" s="14"/>
      <c r="S23" s="9"/>
    </row>
    <row r="24" spans="2:19" s="4" customFormat="1" x14ac:dyDescent="0.25">
      <c r="C24" s="33"/>
      <c r="D24" s="33"/>
      <c r="E24" s="33"/>
      <c r="F24" s="33"/>
      <c r="G24" s="33"/>
      <c r="H24" s="33"/>
      <c r="I24" s="33"/>
      <c r="J24" s="33"/>
      <c r="K24" s="33"/>
      <c r="M24" s="18"/>
      <c r="N24" s="17"/>
      <c r="O24" s="17"/>
      <c r="P24" s="14"/>
      <c r="Q24" s="14"/>
      <c r="R24" s="14"/>
      <c r="S24" s="9"/>
    </row>
    <row r="25" spans="2:19" s="4" customFormat="1" x14ac:dyDescent="0.25">
      <c r="C25" s="33"/>
      <c r="D25" s="33"/>
      <c r="E25" s="33"/>
      <c r="F25" s="33"/>
      <c r="G25" s="33"/>
      <c r="H25" s="33"/>
      <c r="I25" s="33"/>
      <c r="J25" s="33"/>
      <c r="K25" s="33"/>
      <c r="M25" s="18"/>
      <c r="N25" s="17"/>
      <c r="O25" s="17"/>
      <c r="P25" s="14"/>
      <c r="Q25" s="14"/>
      <c r="R25" s="14"/>
      <c r="S25" s="9"/>
    </row>
    <row r="26" spans="2:19" s="4" customFormat="1" x14ac:dyDescent="0.25">
      <c r="C26" s="33"/>
      <c r="D26" s="33"/>
      <c r="E26" s="33"/>
      <c r="F26" s="33"/>
      <c r="G26" s="33"/>
      <c r="H26" s="33"/>
      <c r="I26" s="33"/>
      <c r="J26" s="33"/>
      <c r="K26" s="33"/>
      <c r="M26" s="18"/>
      <c r="N26" s="17"/>
      <c r="O26" s="17"/>
      <c r="P26" s="14"/>
      <c r="Q26" s="14"/>
      <c r="R26" s="14"/>
      <c r="S26" s="9"/>
    </row>
    <row r="27" spans="2:19" s="4" customFormat="1" ht="9.75" customHeight="1" x14ac:dyDescent="0.25">
      <c r="C27" s="33"/>
      <c r="D27" s="33"/>
      <c r="E27" s="33"/>
      <c r="F27" s="33"/>
      <c r="G27" s="33"/>
      <c r="H27" s="33"/>
      <c r="I27" s="33"/>
      <c r="J27" s="33"/>
      <c r="K27" s="33"/>
      <c r="M27" s="18"/>
      <c r="N27" s="17"/>
      <c r="O27" s="17"/>
      <c r="P27" s="14"/>
      <c r="Q27" s="14"/>
      <c r="R27" s="14"/>
      <c r="S27" s="9"/>
    </row>
    <row r="28" spans="2:19" s="4" customFormat="1" ht="11.25" customHeight="1" x14ac:dyDescent="0.25">
      <c r="C28" s="33"/>
      <c r="D28" s="33"/>
      <c r="E28" s="33"/>
      <c r="F28" s="33"/>
      <c r="G28" s="33"/>
      <c r="H28" s="33"/>
      <c r="I28" s="33"/>
      <c r="J28" s="33"/>
      <c r="K28" s="33"/>
      <c r="M28" s="18"/>
      <c r="N28" s="17"/>
      <c r="O28" s="17"/>
      <c r="P28" s="14"/>
      <c r="Q28" s="14"/>
      <c r="R28" s="14"/>
      <c r="S28" s="9"/>
    </row>
    <row r="29" spans="2:19" s="4" customFormat="1" x14ac:dyDescent="0.25">
      <c r="C29" s="35" t="s">
        <v>68</v>
      </c>
      <c r="D29" s="33"/>
      <c r="E29" s="33"/>
      <c r="F29" s="33"/>
      <c r="G29" s="33"/>
      <c r="H29" s="33"/>
      <c r="I29" s="33"/>
      <c r="J29" s="33"/>
      <c r="K29" s="33"/>
      <c r="M29" s="18"/>
      <c r="N29" s="17"/>
      <c r="O29" s="17"/>
      <c r="P29" s="14"/>
      <c r="Q29" s="14"/>
      <c r="R29" s="14"/>
      <c r="S29" s="9"/>
    </row>
    <row r="30" spans="2:19" s="4" customFormat="1" x14ac:dyDescent="0.25">
      <c r="C30" s="35" t="s">
        <v>66</v>
      </c>
      <c r="D30" s="33"/>
      <c r="E30" s="33"/>
      <c r="F30" s="33"/>
      <c r="G30" s="33"/>
      <c r="H30" s="33"/>
      <c r="I30" s="33"/>
      <c r="J30" s="33"/>
      <c r="K30" s="33"/>
      <c r="M30" s="18"/>
      <c r="N30" s="17"/>
      <c r="O30" s="17"/>
      <c r="P30" s="14"/>
      <c r="Q30" s="14"/>
      <c r="R30" s="14"/>
      <c r="S30" s="9"/>
    </row>
    <row r="31" spans="2:19" s="4" customFormat="1" x14ac:dyDescent="0.25">
      <c r="C31" s="35" t="s">
        <v>65</v>
      </c>
      <c r="D31" s="33"/>
      <c r="E31" s="33"/>
      <c r="F31" s="33"/>
      <c r="G31" s="33"/>
      <c r="H31" s="33"/>
      <c r="I31" s="33"/>
      <c r="J31" s="33"/>
      <c r="K31" s="33"/>
      <c r="M31" s="18"/>
      <c r="N31" s="17"/>
      <c r="O31" s="17"/>
      <c r="P31" s="14"/>
      <c r="Q31" s="14"/>
      <c r="R31" s="14"/>
      <c r="S31" s="9"/>
    </row>
    <row r="32" spans="2:19" ht="13.5" customHeight="1" x14ac:dyDescent="0.25">
      <c r="B32" s="4"/>
      <c r="C32" s="33"/>
      <c r="D32" s="34"/>
      <c r="E32" s="33"/>
      <c r="F32" s="33"/>
      <c r="G32" s="33"/>
      <c r="H32" s="33"/>
      <c r="I32" s="33"/>
      <c r="J32" s="33"/>
      <c r="K32" s="33"/>
      <c r="L32" s="4"/>
      <c r="M32" s="11"/>
      <c r="N32" s="16"/>
      <c r="O32" s="16"/>
      <c r="P32" s="16"/>
      <c r="Q32" s="16"/>
      <c r="R32" s="16"/>
      <c r="S32" s="9"/>
    </row>
    <row r="33" spans="2:42" s="4" customFormat="1" ht="15.75" customHeight="1" x14ac:dyDescent="0.25">
      <c r="C33" s="32" t="s">
        <v>20</v>
      </c>
      <c r="D33" s="33"/>
      <c r="E33" s="33"/>
      <c r="F33" s="33"/>
      <c r="G33" s="33"/>
      <c r="H33" s="33"/>
      <c r="I33" s="33"/>
      <c r="J33" s="33"/>
      <c r="K33" s="33"/>
    </row>
    <row r="34" spans="2:42" ht="15.75" customHeight="1" x14ac:dyDescent="0.25">
      <c r="B34" s="4"/>
      <c r="C34" s="228" t="s">
        <v>73</v>
      </c>
      <c r="D34" s="228"/>
      <c r="E34" s="228"/>
      <c r="F34" s="228"/>
      <c r="G34" s="228"/>
      <c r="H34" s="228"/>
      <c r="I34" s="228"/>
      <c r="J34" s="228"/>
      <c r="K34" s="228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</row>
    <row r="35" spans="2:42" s="4" customFormat="1" ht="29.25" customHeight="1" x14ac:dyDescent="0.25">
      <c r="C35" s="229" t="s">
        <v>72</v>
      </c>
      <c r="D35" s="229"/>
      <c r="E35" s="229"/>
      <c r="F35" s="229"/>
      <c r="G35" s="229"/>
      <c r="H35" s="229"/>
      <c r="I35" s="229"/>
      <c r="J35" s="229"/>
      <c r="K35" s="36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</row>
    <row r="36" spans="2:42" s="4" customFormat="1" ht="15.75" customHeight="1" x14ac:dyDescent="0.25">
      <c r="C36" s="37" t="s">
        <v>67</v>
      </c>
      <c r="D36" s="38"/>
      <c r="E36" s="38"/>
      <c r="F36" s="38"/>
      <c r="G36" s="38"/>
      <c r="H36" s="38"/>
      <c r="I36" s="38"/>
      <c r="J36" s="38"/>
      <c r="K36" s="38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</row>
    <row r="37" spans="2:42" x14ac:dyDescent="0.25">
      <c r="B37" s="4"/>
      <c r="C37" s="33"/>
      <c r="D37" s="34"/>
      <c r="E37" s="33"/>
      <c r="F37" s="33"/>
      <c r="G37" s="33"/>
      <c r="H37" s="33"/>
      <c r="I37" s="33"/>
      <c r="J37" s="33"/>
      <c r="K37" s="33"/>
      <c r="L37" s="4"/>
      <c r="M37" s="4"/>
      <c r="N37" s="3"/>
      <c r="O37" s="3"/>
      <c r="P37" s="3"/>
      <c r="Q37" s="3"/>
      <c r="R37" s="3"/>
      <c r="S37" s="3"/>
      <c r="T37" s="4"/>
      <c r="U37" s="4"/>
      <c r="V37" s="4"/>
      <c r="W37" s="4"/>
      <c r="X37" s="4"/>
      <c r="Y37" s="4"/>
    </row>
    <row r="38" spans="2:42" x14ac:dyDescent="0.25">
      <c r="B38" s="4"/>
      <c r="C38" s="33"/>
      <c r="D38" s="34"/>
      <c r="E38" s="33"/>
      <c r="F38" s="33"/>
      <c r="G38" s="33"/>
      <c r="H38" s="33"/>
      <c r="I38" s="33"/>
      <c r="J38" s="33"/>
      <c r="K38" s="33"/>
      <c r="L38" s="4"/>
    </row>
    <row r="39" spans="2:42" x14ac:dyDescent="0.25">
      <c r="B39" s="10"/>
      <c r="C39" s="32" t="s">
        <v>69</v>
      </c>
      <c r="D39" s="33"/>
      <c r="E39" s="33"/>
      <c r="F39" s="33"/>
      <c r="G39" s="33"/>
      <c r="H39" s="33"/>
      <c r="I39" s="33"/>
      <c r="J39" s="33"/>
      <c r="K39" s="33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</row>
    <row r="40" spans="2:42" ht="25.5" customHeight="1" x14ac:dyDescent="0.25">
      <c r="B40" s="215" t="s">
        <v>0</v>
      </c>
      <c r="C40" s="217" t="s">
        <v>21</v>
      </c>
      <c r="D40" s="217" t="s">
        <v>87</v>
      </c>
      <c r="E40" s="217" t="s">
        <v>22</v>
      </c>
      <c r="F40" s="224" t="s">
        <v>170</v>
      </c>
      <c r="G40" s="225"/>
      <c r="H40" s="226" t="s">
        <v>169</v>
      </c>
      <c r="I40" s="227"/>
      <c r="J40" s="224" t="s">
        <v>171</v>
      </c>
      <c r="K40" s="225"/>
      <c r="L40" s="222" t="s">
        <v>19</v>
      </c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</row>
    <row r="41" spans="2:42" ht="22.5" x14ac:dyDescent="0.25">
      <c r="B41" s="216"/>
      <c r="C41" s="218"/>
      <c r="D41" s="218"/>
      <c r="E41" s="218"/>
      <c r="F41" s="39" t="s">
        <v>115</v>
      </c>
      <c r="G41" s="39" t="s">
        <v>116</v>
      </c>
      <c r="H41" s="39" t="s">
        <v>117</v>
      </c>
      <c r="I41" s="39" t="s">
        <v>119</v>
      </c>
      <c r="J41" s="39" t="s">
        <v>118</v>
      </c>
      <c r="K41" s="39" t="s">
        <v>120</v>
      </c>
      <c r="L41" s="223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</row>
    <row r="42" spans="2:42" x14ac:dyDescent="0.25">
      <c r="B42" s="6">
        <v>1</v>
      </c>
      <c r="C42" s="40" t="s">
        <v>23</v>
      </c>
      <c r="D42" s="41">
        <v>3</v>
      </c>
      <c r="E42" s="42" t="s">
        <v>131</v>
      </c>
      <c r="F42" s="176"/>
      <c r="G42" s="176"/>
      <c r="H42" s="177"/>
      <c r="I42" s="177"/>
      <c r="J42" s="176"/>
      <c r="K42" s="178"/>
      <c r="L42" s="179">
        <f t="shared" ref="L42:L48" si="0">ROUND(SUM(F42:K42),2)</f>
        <v>0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</row>
    <row r="43" spans="2:42" x14ac:dyDescent="0.25">
      <c r="B43" s="6">
        <v>2</v>
      </c>
      <c r="C43" s="40" t="s">
        <v>24</v>
      </c>
      <c r="D43" s="41">
        <v>6</v>
      </c>
      <c r="E43" s="42" t="s">
        <v>95</v>
      </c>
      <c r="F43" s="178"/>
      <c r="G43" s="178"/>
      <c r="H43" s="178"/>
      <c r="I43" s="178"/>
      <c r="J43" s="178"/>
      <c r="K43" s="178"/>
      <c r="L43" s="179">
        <f t="shared" si="0"/>
        <v>0</v>
      </c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</row>
    <row r="44" spans="2:42" x14ac:dyDescent="0.25">
      <c r="B44" s="6">
        <v>3</v>
      </c>
      <c r="C44" s="40" t="s">
        <v>25</v>
      </c>
      <c r="D44" s="41">
        <v>1</v>
      </c>
      <c r="E44" s="43" t="s">
        <v>96</v>
      </c>
      <c r="F44" s="177"/>
      <c r="G44" s="178"/>
      <c r="H44" s="177"/>
      <c r="I44" s="178"/>
      <c r="J44" s="177"/>
      <c r="K44" s="178"/>
      <c r="L44" s="179">
        <f t="shared" si="0"/>
        <v>0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</row>
    <row r="45" spans="2:42" x14ac:dyDescent="0.25">
      <c r="B45" s="6">
        <v>4</v>
      </c>
      <c r="C45" s="44" t="s">
        <v>1</v>
      </c>
      <c r="D45" s="41">
        <v>1</v>
      </c>
      <c r="E45" s="42" t="s">
        <v>95</v>
      </c>
      <c r="F45" s="177"/>
      <c r="G45" s="178"/>
      <c r="H45" s="177"/>
      <c r="I45" s="178"/>
      <c r="J45" s="177"/>
      <c r="K45" s="178"/>
      <c r="L45" s="179">
        <f t="shared" si="0"/>
        <v>0</v>
      </c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</row>
    <row r="46" spans="2:42" x14ac:dyDescent="0.25">
      <c r="B46" s="6">
        <v>5</v>
      </c>
      <c r="C46" s="44" t="s">
        <v>51</v>
      </c>
      <c r="D46" s="41">
        <v>1</v>
      </c>
      <c r="E46" s="45" t="s">
        <v>2</v>
      </c>
      <c r="F46" s="177"/>
      <c r="G46" s="178"/>
      <c r="H46" s="177"/>
      <c r="I46" s="178"/>
      <c r="J46" s="177"/>
      <c r="K46" s="178"/>
      <c r="L46" s="179">
        <f t="shared" si="0"/>
        <v>0</v>
      </c>
    </row>
    <row r="47" spans="2:42" x14ac:dyDescent="0.25">
      <c r="B47" s="6">
        <v>6</v>
      </c>
      <c r="C47" s="44" t="s">
        <v>86</v>
      </c>
      <c r="D47" s="46">
        <v>3</v>
      </c>
      <c r="E47" s="43" t="s">
        <v>44</v>
      </c>
      <c r="F47" s="177"/>
      <c r="G47" s="177"/>
      <c r="H47" s="177"/>
      <c r="I47" s="178"/>
      <c r="J47" s="177"/>
      <c r="K47" s="177"/>
      <c r="L47" s="179">
        <f t="shared" si="0"/>
        <v>0</v>
      </c>
    </row>
    <row r="48" spans="2:42" ht="15.75" thickBot="1" x14ac:dyDescent="0.3">
      <c r="B48" s="8">
        <v>7</v>
      </c>
      <c r="C48" s="47" t="s">
        <v>45</v>
      </c>
      <c r="D48" s="41">
        <v>5</v>
      </c>
      <c r="E48" s="45" t="s">
        <v>143</v>
      </c>
      <c r="F48" s="180"/>
      <c r="G48" s="181"/>
      <c r="H48" s="180"/>
      <c r="I48" s="181"/>
      <c r="J48" s="180"/>
      <c r="K48" s="181"/>
      <c r="L48" s="179">
        <f t="shared" si="0"/>
        <v>0</v>
      </c>
    </row>
    <row r="49" spans="2:13" s="4" customFormat="1" ht="15.75" thickBot="1" x14ac:dyDescent="0.3">
      <c r="B49" s="10"/>
      <c r="C49" s="48"/>
      <c r="D49" s="233" t="s">
        <v>114</v>
      </c>
      <c r="E49" s="234"/>
      <c r="F49" s="182">
        <f t="shared" ref="F49:K49" si="1">ROUND(SUM(F42:F48),2)</f>
        <v>0</v>
      </c>
      <c r="G49" s="182">
        <f t="shared" si="1"/>
        <v>0</v>
      </c>
      <c r="H49" s="182">
        <f t="shared" si="1"/>
        <v>0</v>
      </c>
      <c r="I49" s="182">
        <f t="shared" si="1"/>
        <v>0</v>
      </c>
      <c r="J49" s="182">
        <f t="shared" si="1"/>
        <v>0</v>
      </c>
      <c r="K49" s="182">
        <f t="shared" si="1"/>
        <v>0</v>
      </c>
      <c r="L49" s="30"/>
    </row>
    <row r="50" spans="2:13" ht="15.75" thickBot="1" x14ac:dyDescent="0.3">
      <c r="B50" s="4"/>
      <c r="C50" s="203" t="s">
        <v>80</v>
      </c>
      <c r="D50" s="203"/>
      <c r="E50" s="204"/>
      <c r="F50" s="231">
        <f>ROUND(SUM(F42:G48),2)</f>
        <v>0</v>
      </c>
      <c r="G50" s="232"/>
      <c r="H50" s="231">
        <f>ROUND(SUM(H42:I48),2)</f>
        <v>0</v>
      </c>
      <c r="I50" s="232"/>
      <c r="J50" s="231">
        <f>ROUND(SUM(J42:K48),2)</f>
        <v>0</v>
      </c>
      <c r="K50" s="232"/>
      <c r="L50" s="4"/>
      <c r="M50" s="7"/>
    </row>
    <row r="51" spans="2:13" s="4" customFormat="1" ht="16.5" customHeight="1" thickBot="1" x14ac:dyDescent="0.3">
      <c r="C51" s="49"/>
      <c r="D51" s="49"/>
      <c r="E51" s="49"/>
      <c r="F51" s="183"/>
      <c r="G51" s="183"/>
      <c r="H51" s="183"/>
      <c r="I51" s="183"/>
      <c r="J51" s="183"/>
      <c r="K51" s="183"/>
      <c r="L51" s="26"/>
      <c r="M51" s="7"/>
    </row>
    <row r="52" spans="2:13" ht="25.5" customHeight="1" thickBot="1" x14ac:dyDescent="0.3">
      <c r="B52" s="4"/>
      <c r="C52" s="203" t="s">
        <v>91</v>
      </c>
      <c r="D52" s="203"/>
      <c r="E52" s="204"/>
      <c r="F52" s="199" t="str">
        <f>IF(COUNT(F43,F48,G43,G44,G45,G46,H43,H48,I43,I44,I45,I46,I47,J43,J48,K42,K43,K44,K45,K46)=20,SUM(F49:K49),"")</f>
        <v/>
      </c>
      <c r="G52" s="230"/>
      <c r="H52" s="230"/>
      <c r="I52" s="230"/>
      <c r="J52" s="230"/>
      <c r="K52" s="200"/>
      <c r="L52" s="4"/>
    </row>
    <row r="53" spans="2:13" ht="14.25" customHeight="1" x14ac:dyDescent="0.25">
      <c r="B53" s="4"/>
      <c r="C53" s="49"/>
      <c r="D53" s="49"/>
      <c r="E53" s="49"/>
      <c r="F53" s="50"/>
      <c r="G53" s="50"/>
      <c r="H53" s="51"/>
      <c r="I53" s="51"/>
      <c r="J53" s="51"/>
      <c r="K53" s="51"/>
      <c r="L53" s="26"/>
    </row>
    <row r="54" spans="2:13" s="4" customFormat="1" x14ac:dyDescent="0.25">
      <c r="C54" s="52"/>
      <c r="D54" s="52"/>
      <c r="E54" s="53"/>
      <c r="F54" s="54"/>
      <c r="G54" s="54"/>
      <c r="H54" s="54"/>
      <c r="I54" s="54"/>
      <c r="J54" s="54"/>
      <c r="K54" s="54"/>
    </row>
    <row r="55" spans="2:13" s="4" customFormat="1" x14ac:dyDescent="0.25">
      <c r="C55" s="52"/>
      <c r="D55" s="52"/>
      <c r="E55" s="53"/>
      <c r="F55" s="54"/>
      <c r="G55" s="54"/>
      <c r="H55" s="54"/>
      <c r="I55" s="54"/>
      <c r="J55" s="54"/>
      <c r="K55" s="54"/>
    </row>
    <row r="56" spans="2:13" x14ac:dyDescent="0.25">
      <c r="B56" s="4"/>
      <c r="C56" s="33"/>
      <c r="D56" s="34"/>
      <c r="E56" s="33"/>
      <c r="F56" s="55"/>
      <c r="G56" s="56"/>
      <c r="H56" s="33"/>
      <c r="I56" s="33"/>
      <c r="J56" s="33"/>
      <c r="K56" s="33"/>
      <c r="L56" s="4"/>
      <c r="M56" s="3"/>
    </row>
    <row r="57" spans="2:13" x14ac:dyDescent="0.25">
      <c r="B57" s="4"/>
      <c r="C57" s="57" t="s">
        <v>71</v>
      </c>
      <c r="D57" s="58"/>
      <c r="E57" s="58"/>
      <c r="F57" s="33"/>
      <c r="G57" s="33"/>
      <c r="H57" s="58"/>
      <c r="I57" s="58"/>
      <c r="J57" s="58"/>
      <c r="K57" s="58"/>
      <c r="L57" s="4"/>
      <c r="M57" s="3"/>
    </row>
    <row r="58" spans="2:13" x14ac:dyDescent="0.25">
      <c r="B58" s="215" t="s">
        <v>0</v>
      </c>
      <c r="C58" s="217" t="s">
        <v>21</v>
      </c>
      <c r="D58" s="217" t="s">
        <v>87</v>
      </c>
      <c r="E58" s="217" t="s">
        <v>83</v>
      </c>
      <c r="F58" s="211" t="s">
        <v>147</v>
      </c>
      <c r="G58" s="212"/>
      <c r="H58" s="58"/>
      <c r="I58" s="58"/>
      <c r="J58" s="58"/>
      <c r="K58" s="58"/>
      <c r="L58" s="4"/>
    </row>
    <row r="59" spans="2:13" x14ac:dyDescent="0.25">
      <c r="B59" s="216"/>
      <c r="C59" s="218"/>
      <c r="D59" s="218"/>
      <c r="E59" s="218"/>
      <c r="F59" s="59" t="s">
        <v>46</v>
      </c>
      <c r="G59" s="59" t="s">
        <v>47</v>
      </c>
      <c r="H59" s="58"/>
      <c r="I59" s="58"/>
      <c r="J59" s="58"/>
      <c r="K59" s="58"/>
      <c r="L59" s="4"/>
    </row>
    <row r="60" spans="2:13" x14ac:dyDescent="0.25">
      <c r="B60" s="6">
        <v>1</v>
      </c>
      <c r="C60" s="40" t="s">
        <v>84</v>
      </c>
      <c r="D60" s="41">
        <v>4</v>
      </c>
      <c r="E60" s="42" t="s">
        <v>95</v>
      </c>
      <c r="F60" s="184"/>
      <c r="G60" s="185"/>
      <c r="H60" s="58"/>
      <c r="I60" s="58"/>
      <c r="J60" s="58"/>
      <c r="K60" s="58"/>
      <c r="L60" s="4"/>
    </row>
    <row r="61" spans="2:13" x14ac:dyDescent="0.25">
      <c r="B61" s="6">
        <v>2</v>
      </c>
      <c r="C61" s="40" t="s">
        <v>85</v>
      </c>
      <c r="D61" s="41">
        <v>2</v>
      </c>
      <c r="E61" s="42" t="s">
        <v>95</v>
      </c>
      <c r="F61" s="205"/>
      <c r="G61" s="206"/>
      <c r="H61" s="58"/>
      <c r="I61" s="58"/>
      <c r="J61" s="58"/>
      <c r="K61" s="58"/>
      <c r="L61" s="4"/>
      <c r="M61" s="29"/>
    </row>
    <row r="62" spans="2:13" x14ac:dyDescent="0.25">
      <c r="B62" s="6">
        <v>3</v>
      </c>
      <c r="C62" s="40" t="s">
        <v>25</v>
      </c>
      <c r="D62" s="41">
        <v>1</v>
      </c>
      <c r="E62" s="42" t="s">
        <v>96</v>
      </c>
      <c r="F62" s="186"/>
      <c r="G62" s="184"/>
      <c r="H62" s="58"/>
      <c r="I62" s="58"/>
      <c r="J62" s="58"/>
      <c r="K62" s="58"/>
      <c r="L62" s="4"/>
    </row>
    <row r="63" spans="2:13" x14ac:dyDescent="0.25">
      <c r="B63" s="6">
        <v>4</v>
      </c>
      <c r="C63" s="40" t="s">
        <v>1</v>
      </c>
      <c r="D63" s="41">
        <v>1</v>
      </c>
      <c r="E63" s="42" t="s">
        <v>95</v>
      </c>
      <c r="F63" s="205"/>
      <c r="G63" s="206"/>
      <c r="H63" s="58"/>
      <c r="I63" s="58"/>
      <c r="J63" s="33"/>
      <c r="K63" s="33"/>
      <c r="L63" s="4"/>
    </row>
    <row r="64" spans="2:13" x14ac:dyDescent="0.25">
      <c r="B64" s="6">
        <v>5</v>
      </c>
      <c r="C64" s="44" t="s">
        <v>51</v>
      </c>
      <c r="D64" s="41">
        <v>1</v>
      </c>
      <c r="E64" s="45" t="s">
        <v>2</v>
      </c>
      <c r="F64" s="184"/>
      <c r="G64" s="186"/>
      <c r="H64" s="58"/>
      <c r="I64" s="58"/>
      <c r="J64" s="58"/>
      <c r="K64" s="58"/>
      <c r="L64" s="4"/>
    </row>
    <row r="65" spans="2:13" s="4" customFormat="1" x14ac:dyDescent="0.25">
      <c r="B65" s="6">
        <v>6</v>
      </c>
      <c r="C65" s="44" t="s">
        <v>86</v>
      </c>
      <c r="D65" s="41">
        <v>3</v>
      </c>
      <c r="E65" s="43" t="s">
        <v>44</v>
      </c>
      <c r="F65" s="184"/>
      <c r="G65" s="186"/>
      <c r="H65" s="58"/>
      <c r="I65" s="58"/>
      <c r="J65" s="58"/>
      <c r="K65" s="58"/>
    </row>
    <row r="66" spans="2:13" ht="15.75" thickBot="1" x14ac:dyDescent="0.3">
      <c r="B66" s="4"/>
      <c r="C66" s="219" t="s">
        <v>121</v>
      </c>
      <c r="D66" s="219"/>
      <c r="E66" s="220"/>
      <c r="F66" s="213">
        <f>ROUND(SUM(F60:G65),2)</f>
        <v>0</v>
      </c>
      <c r="G66" s="214"/>
      <c r="H66" s="58"/>
      <c r="I66" s="58"/>
      <c r="J66" s="33"/>
      <c r="K66" s="33"/>
      <c r="L66" s="4"/>
    </row>
    <row r="67" spans="2:13" ht="10.5" customHeight="1" x14ac:dyDescent="0.25">
      <c r="B67" s="4"/>
      <c r="C67" s="58"/>
      <c r="D67" s="58"/>
      <c r="E67" s="58"/>
      <c r="F67" s="58"/>
      <c r="G67" s="58"/>
      <c r="H67" s="58"/>
      <c r="I67" s="58"/>
      <c r="J67" s="60"/>
      <c r="K67" s="58"/>
      <c r="L67" s="4"/>
    </row>
    <row r="68" spans="2:13" x14ac:dyDescent="0.25">
      <c r="B68" s="215" t="s">
        <v>0</v>
      </c>
      <c r="C68" s="217" t="s">
        <v>21</v>
      </c>
      <c r="D68" s="217" t="s">
        <v>87</v>
      </c>
      <c r="E68" s="217" t="s">
        <v>83</v>
      </c>
      <c r="F68" s="198" t="s">
        <v>148</v>
      </c>
      <c r="G68" s="198"/>
      <c r="H68" s="58"/>
      <c r="I68" s="33"/>
      <c r="J68" s="61"/>
      <c r="K68" s="61"/>
      <c r="L68" s="4"/>
    </row>
    <row r="69" spans="2:13" x14ac:dyDescent="0.25">
      <c r="B69" s="216"/>
      <c r="C69" s="218"/>
      <c r="D69" s="218"/>
      <c r="E69" s="218"/>
      <c r="F69" s="59" t="s">
        <v>46</v>
      </c>
      <c r="G69" s="59" t="s">
        <v>47</v>
      </c>
      <c r="H69" s="58"/>
      <c r="I69" s="33"/>
      <c r="J69" s="58"/>
      <c r="K69" s="58"/>
      <c r="L69" s="4"/>
    </row>
    <row r="70" spans="2:13" x14ac:dyDescent="0.25">
      <c r="B70" s="6">
        <v>1</v>
      </c>
      <c r="C70" s="40" t="s">
        <v>84</v>
      </c>
      <c r="D70" s="41">
        <v>4</v>
      </c>
      <c r="E70" s="42" t="s">
        <v>95</v>
      </c>
      <c r="F70" s="205"/>
      <c r="G70" s="206"/>
      <c r="H70" s="58"/>
      <c r="I70" s="33"/>
      <c r="J70" s="58"/>
      <c r="K70" s="58"/>
      <c r="L70" s="4"/>
    </row>
    <row r="71" spans="2:13" x14ac:dyDescent="0.25">
      <c r="B71" s="6">
        <v>2</v>
      </c>
      <c r="C71" s="40" t="s">
        <v>85</v>
      </c>
      <c r="D71" s="41">
        <v>2</v>
      </c>
      <c r="E71" s="42" t="s">
        <v>95</v>
      </c>
      <c r="F71" s="184"/>
      <c r="G71" s="185"/>
      <c r="H71" s="58"/>
      <c r="I71" s="33"/>
      <c r="J71" s="58"/>
      <c r="K71" s="58"/>
      <c r="L71" s="22"/>
      <c r="M71" s="20"/>
    </row>
    <row r="72" spans="2:13" x14ac:dyDescent="0.25">
      <c r="B72" s="6">
        <v>3</v>
      </c>
      <c r="C72" s="40" t="s">
        <v>25</v>
      </c>
      <c r="D72" s="41">
        <v>1</v>
      </c>
      <c r="E72" s="42" t="s">
        <v>96</v>
      </c>
      <c r="F72" s="184"/>
      <c r="G72" s="185"/>
      <c r="H72" s="58"/>
      <c r="I72" s="33"/>
      <c r="J72" s="58"/>
      <c r="K72" s="58"/>
      <c r="L72" s="4"/>
    </row>
    <row r="73" spans="2:13" x14ac:dyDescent="0.25">
      <c r="B73" s="6">
        <v>4</v>
      </c>
      <c r="C73" s="40" t="s">
        <v>1</v>
      </c>
      <c r="D73" s="41">
        <v>1</v>
      </c>
      <c r="E73" s="42" t="s">
        <v>95</v>
      </c>
      <c r="F73" s="184"/>
      <c r="G73" s="185"/>
      <c r="H73" s="58"/>
      <c r="I73" s="33"/>
      <c r="J73" s="33"/>
      <c r="K73" s="33"/>
      <c r="L73" s="4"/>
    </row>
    <row r="74" spans="2:13" x14ac:dyDescent="0.25">
      <c r="B74" s="6">
        <v>5</v>
      </c>
      <c r="C74" s="44" t="s">
        <v>51</v>
      </c>
      <c r="D74" s="41">
        <v>1</v>
      </c>
      <c r="E74" s="45" t="s">
        <v>2</v>
      </c>
      <c r="F74" s="186"/>
      <c r="G74" s="184"/>
      <c r="H74" s="58"/>
      <c r="I74" s="33"/>
      <c r="J74" s="58"/>
      <c r="K74" s="58"/>
      <c r="L74" s="4"/>
    </row>
    <row r="75" spans="2:13" ht="15.75" thickBot="1" x14ac:dyDescent="0.3">
      <c r="B75" s="8">
        <v>6</v>
      </c>
      <c r="C75" s="44" t="s">
        <v>86</v>
      </c>
      <c r="D75" s="41">
        <v>3</v>
      </c>
      <c r="E75" s="42" t="s">
        <v>44</v>
      </c>
      <c r="F75" s="186"/>
      <c r="G75" s="184"/>
      <c r="H75" s="58"/>
      <c r="I75" s="33"/>
      <c r="J75" s="33"/>
      <c r="K75" s="33"/>
      <c r="L75" s="4"/>
    </row>
    <row r="76" spans="2:13" ht="15.75" thickBot="1" x14ac:dyDescent="0.3">
      <c r="B76" s="4"/>
      <c r="C76" s="207" t="s">
        <v>122</v>
      </c>
      <c r="D76" s="207"/>
      <c r="E76" s="208"/>
      <c r="F76" s="201">
        <f>ROUND(SUM(F70:G75),2)</f>
        <v>0</v>
      </c>
      <c r="G76" s="202"/>
      <c r="H76" s="58"/>
      <c r="I76" s="33"/>
      <c r="J76" s="33"/>
      <c r="K76" s="33"/>
      <c r="L76" s="4"/>
    </row>
    <row r="77" spans="2:13" ht="10.5" customHeight="1" x14ac:dyDescent="0.25">
      <c r="B77" s="4"/>
      <c r="C77" s="58"/>
      <c r="D77" s="58"/>
      <c r="E77" s="58"/>
      <c r="F77" s="58"/>
      <c r="G77" s="58"/>
      <c r="H77" s="58"/>
      <c r="I77" s="58"/>
      <c r="J77" s="58"/>
      <c r="K77" s="58"/>
      <c r="L77" s="4"/>
    </row>
    <row r="78" spans="2:13" x14ac:dyDescent="0.25">
      <c r="B78" s="215" t="s">
        <v>0</v>
      </c>
      <c r="C78" s="217" t="s">
        <v>21</v>
      </c>
      <c r="D78" s="217" t="s">
        <v>87</v>
      </c>
      <c r="E78" s="217" t="s">
        <v>83</v>
      </c>
      <c r="F78" s="198" t="s">
        <v>149</v>
      </c>
      <c r="G78" s="198"/>
      <c r="H78" s="58"/>
      <c r="I78" s="33"/>
      <c r="J78" s="61"/>
      <c r="K78" s="58"/>
      <c r="L78" s="4"/>
    </row>
    <row r="79" spans="2:13" x14ac:dyDescent="0.25">
      <c r="B79" s="216"/>
      <c r="C79" s="218"/>
      <c r="D79" s="218"/>
      <c r="E79" s="221"/>
      <c r="F79" s="59" t="s">
        <v>46</v>
      </c>
      <c r="G79" s="59" t="s">
        <v>47</v>
      </c>
      <c r="H79" s="58"/>
      <c r="I79" s="33"/>
      <c r="J79" s="58"/>
      <c r="K79" s="58"/>
      <c r="L79" s="4"/>
    </row>
    <row r="80" spans="2:13" x14ac:dyDescent="0.25">
      <c r="B80" s="6">
        <v>1</v>
      </c>
      <c r="C80" s="40" t="s">
        <v>23</v>
      </c>
      <c r="D80" s="41">
        <v>3</v>
      </c>
      <c r="E80" s="42" t="s">
        <v>131</v>
      </c>
      <c r="F80" s="205"/>
      <c r="G80" s="206"/>
      <c r="H80" s="62"/>
      <c r="I80" s="33"/>
      <c r="J80" s="58"/>
      <c r="K80" s="62"/>
      <c r="L80" s="4"/>
    </row>
    <row r="81" spans="2:13" x14ac:dyDescent="0.25">
      <c r="B81" s="6">
        <v>2</v>
      </c>
      <c r="C81" s="40" t="s">
        <v>84</v>
      </c>
      <c r="D81" s="41">
        <v>4</v>
      </c>
      <c r="E81" s="42" t="s">
        <v>95</v>
      </c>
      <c r="F81" s="184"/>
      <c r="G81" s="185"/>
      <c r="H81" s="58"/>
      <c r="I81" s="33"/>
      <c r="J81" s="58"/>
      <c r="K81" s="58"/>
      <c r="L81" s="4"/>
    </row>
    <row r="82" spans="2:13" x14ac:dyDescent="0.25">
      <c r="B82" s="6">
        <v>3</v>
      </c>
      <c r="C82" s="40" t="s">
        <v>85</v>
      </c>
      <c r="D82" s="41">
        <v>2</v>
      </c>
      <c r="E82" s="42" t="s">
        <v>95</v>
      </c>
      <c r="F82" s="205"/>
      <c r="G82" s="206"/>
      <c r="H82" s="58"/>
      <c r="I82" s="33"/>
      <c r="J82" s="58"/>
      <c r="K82" s="58"/>
      <c r="L82" s="4"/>
    </row>
    <row r="83" spans="2:13" x14ac:dyDescent="0.25">
      <c r="B83" s="6">
        <v>4</v>
      </c>
      <c r="C83" s="40" t="s">
        <v>25</v>
      </c>
      <c r="D83" s="41">
        <v>1</v>
      </c>
      <c r="E83" s="42" t="s">
        <v>96</v>
      </c>
      <c r="F83" s="186"/>
      <c r="G83" s="184"/>
      <c r="H83" s="58"/>
      <c r="I83" s="33"/>
      <c r="J83" s="58"/>
      <c r="K83" s="58"/>
      <c r="L83" s="4"/>
    </row>
    <row r="84" spans="2:13" x14ac:dyDescent="0.25">
      <c r="B84" s="6">
        <v>5</v>
      </c>
      <c r="C84" s="40" t="s">
        <v>1</v>
      </c>
      <c r="D84" s="41">
        <v>1</v>
      </c>
      <c r="E84" s="42" t="s">
        <v>95</v>
      </c>
      <c r="F84" s="205"/>
      <c r="G84" s="206"/>
      <c r="H84" s="62"/>
      <c r="I84" s="33"/>
      <c r="J84" s="33"/>
      <c r="K84" s="33"/>
      <c r="L84" s="4"/>
    </row>
    <row r="85" spans="2:13" x14ac:dyDescent="0.25">
      <c r="B85" s="6">
        <v>6</v>
      </c>
      <c r="C85" s="44" t="s">
        <v>51</v>
      </c>
      <c r="D85" s="41">
        <v>1</v>
      </c>
      <c r="E85" s="45" t="s">
        <v>2</v>
      </c>
      <c r="F85" s="184"/>
      <c r="G85" s="187"/>
      <c r="H85" s="58"/>
      <c r="I85" s="33"/>
      <c r="J85" s="58"/>
      <c r="K85" s="58"/>
      <c r="L85" s="4"/>
      <c r="M85" s="4"/>
    </row>
    <row r="86" spans="2:13" ht="15.75" thickBot="1" x14ac:dyDescent="0.3">
      <c r="B86" s="8">
        <v>7</v>
      </c>
      <c r="C86" s="44" t="s">
        <v>86</v>
      </c>
      <c r="D86" s="46">
        <v>3</v>
      </c>
      <c r="E86" s="43" t="s">
        <v>44</v>
      </c>
      <c r="F86" s="184"/>
      <c r="G86" s="188"/>
      <c r="H86" s="33"/>
      <c r="I86" s="33"/>
      <c r="J86" s="33"/>
      <c r="K86" s="33"/>
      <c r="L86" s="4"/>
      <c r="M86" s="4"/>
    </row>
    <row r="87" spans="2:13" ht="15.75" thickBot="1" x14ac:dyDescent="0.3">
      <c r="B87" s="4"/>
      <c r="C87" s="207" t="s">
        <v>123</v>
      </c>
      <c r="D87" s="207"/>
      <c r="E87" s="208"/>
      <c r="F87" s="201">
        <f>ROUND(SUM(F80:G86),2)</f>
        <v>0</v>
      </c>
      <c r="G87" s="202"/>
      <c r="H87" s="33"/>
      <c r="I87" s="33"/>
      <c r="J87" s="33"/>
      <c r="K87" s="33"/>
      <c r="L87" s="4"/>
      <c r="M87" s="4"/>
    </row>
    <row r="88" spans="2:13" ht="10.5" customHeight="1" x14ac:dyDescent="0.25">
      <c r="B88" s="4"/>
      <c r="C88" s="33"/>
      <c r="D88" s="33"/>
      <c r="E88" s="33"/>
      <c r="F88" s="33"/>
      <c r="G88" s="33"/>
      <c r="H88" s="33"/>
      <c r="I88" s="33"/>
      <c r="J88" s="33"/>
      <c r="K88" s="33"/>
      <c r="L88" s="4"/>
      <c r="M88" s="4"/>
    </row>
    <row r="89" spans="2:13" ht="15.75" thickBot="1" x14ac:dyDescent="0.3">
      <c r="B89" s="4"/>
      <c r="C89" s="33"/>
      <c r="D89" s="34"/>
      <c r="E89" s="33"/>
      <c r="F89" s="33"/>
      <c r="G89" s="33"/>
      <c r="H89" s="33"/>
      <c r="I89" s="33"/>
      <c r="J89" s="33"/>
      <c r="K89" s="33"/>
      <c r="L89" s="4"/>
      <c r="M89" s="4"/>
    </row>
    <row r="90" spans="2:13" ht="27.75" customHeight="1" thickBot="1" x14ac:dyDescent="0.3">
      <c r="B90" s="4"/>
      <c r="C90" s="209" t="s">
        <v>97</v>
      </c>
      <c r="D90" s="210"/>
      <c r="E90" s="210"/>
      <c r="F90" s="199" t="str">
        <f>IF(COUNT(G60,F61,F62,F63,G64,G65,F70,G71,G72,G73,F74,F75,F80,G81,F82,F83,F84,G85,G86)=19,SUM(F66,F76,F87),"")</f>
        <v/>
      </c>
      <c r="G90" s="200"/>
      <c r="H90" s="33"/>
      <c r="I90" s="33"/>
      <c r="J90" s="33"/>
      <c r="K90" s="33"/>
      <c r="L90" s="4"/>
      <c r="M90" s="4"/>
    </row>
    <row r="91" spans="2:13" x14ac:dyDescent="0.25">
      <c r="B91" s="4"/>
      <c r="C91" s="33"/>
      <c r="D91" s="34"/>
      <c r="E91" s="63"/>
      <c r="F91" s="33"/>
      <c r="G91" s="33"/>
      <c r="H91" s="33"/>
      <c r="I91" s="33"/>
      <c r="J91" s="33"/>
      <c r="K91" s="33"/>
      <c r="L91" s="4"/>
      <c r="M91" s="4"/>
    </row>
    <row r="92" spans="2:13" s="4" customFormat="1" x14ac:dyDescent="0.25">
      <c r="C92" s="195" t="s">
        <v>153</v>
      </c>
      <c r="D92" s="195"/>
      <c r="E92" s="189">
        <f>F49</f>
        <v>0</v>
      </c>
      <c r="F92" s="33"/>
      <c r="G92" s="33"/>
      <c r="H92" s="33"/>
      <c r="I92" s="33"/>
      <c r="J92" s="33"/>
      <c r="K92" s="33"/>
    </row>
    <row r="93" spans="2:13" s="4" customFormat="1" x14ac:dyDescent="0.25">
      <c r="C93" s="195" t="s">
        <v>154</v>
      </c>
      <c r="D93" s="195"/>
      <c r="E93" s="189">
        <f>ROUND(SUM(G49,F66),2)</f>
        <v>0</v>
      </c>
      <c r="F93" s="33"/>
      <c r="G93" s="33"/>
      <c r="H93" s="33"/>
      <c r="I93" s="33"/>
      <c r="J93" s="33"/>
      <c r="K93" s="33"/>
    </row>
    <row r="94" spans="2:13" s="4" customFormat="1" x14ac:dyDescent="0.25">
      <c r="C94" s="195" t="s">
        <v>155</v>
      </c>
      <c r="D94" s="195"/>
      <c r="E94" s="189">
        <f>H49</f>
        <v>0</v>
      </c>
      <c r="F94" s="33"/>
      <c r="G94" s="33"/>
      <c r="H94" s="33"/>
      <c r="I94" s="33"/>
      <c r="J94" s="33"/>
      <c r="K94" s="33"/>
    </row>
    <row r="95" spans="2:13" s="4" customFormat="1" x14ac:dyDescent="0.25">
      <c r="C95" s="195" t="s">
        <v>156</v>
      </c>
      <c r="D95" s="195"/>
      <c r="E95" s="189">
        <f>ROUND(SUM(I49,F76),2)</f>
        <v>0</v>
      </c>
      <c r="F95" s="33"/>
      <c r="G95" s="33"/>
      <c r="H95" s="33"/>
      <c r="I95" s="33"/>
      <c r="J95" s="33"/>
      <c r="K95" s="33"/>
    </row>
    <row r="96" spans="2:13" s="4" customFormat="1" x14ac:dyDescent="0.25">
      <c r="C96" s="195" t="s">
        <v>157</v>
      </c>
      <c r="D96" s="195"/>
      <c r="E96" s="189">
        <f>J49</f>
        <v>0</v>
      </c>
      <c r="F96" s="33"/>
      <c r="G96" s="33"/>
      <c r="H96" s="33"/>
      <c r="I96" s="33"/>
      <c r="J96" s="33"/>
      <c r="K96" s="33"/>
    </row>
    <row r="97" spans="2:13" s="4" customFormat="1" x14ac:dyDescent="0.25">
      <c r="C97" s="195" t="s">
        <v>158</v>
      </c>
      <c r="D97" s="195"/>
      <c r="E97" s="189">
        <f>ROUND(SUM(K49,F87),2)</f>
        <v>0</v>
      </c>
      <c r="F97" s="33"/>
      <c r="G97" s="33"/>
      <c r="H97" s="33"/>
      <c r="I97" s="33"/>
      <c r="J97" s="33"/>
      <c r="K97" s="33"/>
    </row>
    <row r="98" spans="2:13" x14ac:dyDescent="0.25">
      <c r="B98" s="4"/>
      <c r="C98" s="33"/>
      <c r="D98" s="34"/>
      <c r="E98" s="33"/>
      <c r="F98" s="33"/>
      <c r="G98" s="33"/>
      <c r="H98" s="33"/>
      <c r="I98" s="33"/>
      <c r="J98" s="33"/>
      <c r="K98" s="33"/>
      <c r="L98" s="4"/>
      <c r="M98" s="4"/>
    </row>
    <row r="99" spans="2:13" x14ac:dyDescent="0.25">
      <c r="B99" s="4"/>
      <c r="C99" s="64" t="s">
        <v>75</v>
      </c>
      <c r="D99" s="65"/>
      <c r="E99" s="38"/>
      <c r="F99" s="38"/>
      <c r="G99" s="38"/>
      <c r="H99" s="38"/>
      <c r="I99" s="38"/>
      <c r="J99" s="38"/>
      <c r="K99" s="66"/>
      <c r="L99" s="4"/>
      <c r="M99" s="4"/>
    </row>
    <row r="100" spans="2:13" x14ac:dyDescent="0.25">
      <c r="B100" s="4"/>
      <c r="C100" s="67" t="s">
        <v>76</v>
      </c>
      <c r="D100" s="38"/>
      <c r="E100" s="38"/>
      <c r="F100" s="38"/>
      <c r="G100" s="38"/>
      <c r="H100" s="38"/>
      <c r="I100" s="38"/>
      <c r="J100" s="38"/>
      <c r="K100" s="33"/>
      <c r="L100" s="4"/>
    </row>
    <row r="101" spans="2:13" x14ac:dyDescent="0.25">
      <c r="B101" s="4"/>
      <c r="C101" s="38" t="s">
        <v>74</v>
      </c>
      <c r="D101" s="38"/>
      <c r="E101" s="38"/>
      <c r="F101" s="38"/>
      <c r="G101" s="38"/>
      <c r="H101" s="38"/>
      <c r="I101" s="38"/>
      <c r="J101" s="38"/>
      <c r="K101" s="33"/>
      <c r="L101" s="4"/>
    </row>
    <row r="102" spans="2:13" x14ac:dyDescent="0.25">
      <c r="B102" s="4"/>
      <c r="C102" s="68" t="s">
        <v>79</v>
      </c>
      <c r="D102" s="65"/>
      <c r="E102" s="38"/>
      <c r="F102" s="38"/>
      <c r="G102" s="38"/>
      <c r="H102" s="38"/>
      <c r="I102" s="38"/>
      <c r="J102" s="38"/>
      <c r="K102" s="33"/>
      <c r="L102" s="4"/>
    </row>
    <row r="103" spans="2:13" x14ac:dyDescent="0.25">
      <c r="B103" s="4"/>
      <c r="C103" s="68" t="s">
        <v>151</v>
      </c>
      <c r="D103" s="65"/>
      <c r="E103" s="38"/>
      <c r="F103" s="38"/>
      <c r="G103" s="38"/>
      <c r="H103" s="38"/>
      <c r="I103" s="38"/>
      <c r="J103" s="38"/>
      <c r="K103" s="33"/>
      <c r="L103" s="4"/>
      <c r="M103" s="4"/>
    </row>
    <row r="104" spans="2:13" x14ac:dyDescent="0.25">
      <c r="B104" s="5"/>
      <c r="C104" s="69"/>
      <c r="D104" s="70"/>
      <c r="E104" s="71"/>
      <c r="F104" s="56"/>
      <c r="G104" s="56"/>
      <c r="H104" s="56"/>
      <c r="I104" s="33"/>
      <c r="J104" s="33"/>
      <c r="K104" s="72"/>
      <c r="L104" s="4"/>
      <c r="M104" s="4"/>
    </row>
    <row r="105" spans="2:13" x14ac:dyDescent="0.25">
      <c r="B105" s="5"/>
      <c r="C105" s="33"/>
      <c r="D105" s="34"/>
      <c r="E105" s="33"/>
      <c r="F105" s="33"/>
      <c r="G105" s="33"/>
      <c r="H105" s="33"/>
      <c r="I105" s="33"/>
      <c r="J105" s="33"/>
      <c r="K105" s="72"/>
      <c r="L105" s="4"/>
      <c r="M105" s="4"/>
    </row>
    <row r="106" spans="2:13" x14ac:dyDescent="0.25">
      <c r="B106" s="5"/>
      <c r="C106" s="73" t="s">
        <v>63</v>
      </c>
      <c r="D106" s="74"/>
      <c r="E106" s="67"/>
      <c r="F106" s="67"/>
      <c r="G106" s="67"/>
      <c r="H106" s="67"/>
      <c r="I106" s="67"/>
      <c r="J106" s="38"/>
      <c r="K106" s="33"/>
      <c r="L106" s="4"/>
    </row>
    <row r="107" spans="2:13" x14ac:dyDescent="0.25">
      <c r="B107" s="5"/>
      <c r="C107" s="37" t="s">
        <v>160</v>
      </c>
      <c r="D107" s="74"/>
      <c r="E107" s="67"/>
      <c r="F107" s="67"/>
      <c r="G107" s="67"/>
      <c r="H107" s="67"/>
      <c r="I107" s="67"/>
      <c r="J107" s="38"/>
      <c r="K107" s="33"/>
      <c r="L107" s="4"/>
    </row>
    <row r="108" spans="2:13" x14ac:dyDescent="0.25">
      <c r="B108" s="5"/>
      <c r="C108" s="37" t="s">
        <v>161</v>
      </c>
      <c r="D108" s="74"/>
      <c r="E108" s="67"/>
      <c r="F108" s="67"/>
      <c r="G108" s="67"/>
      <c r="H108" s="67"/>
      <c r="I108" s="67"/>
      <c r="J108" s="38"/>
      <c r="K108" s="33"/>
      <c r="L108" s="4"/>
    </row>
    <row r="109" spans="2:13" x14ac:dyDescent="0.25">
      <c r="B109" s="4"/>
      <c r="C109" s="33"/>
      <c r="D109" s="34"/>
      <c r="E109" s="33"/>
      <c r="F109" s="33"/>
      <c r="G109" s="33"/>
      <c r="H109" s="33"/>
      <c r="I109" s="33"/>
      <c r="J109" s="33"/>
      <c r="K109" s="33"/>
      <c r="L109" s="4"/>
    </row>
    <row r="110" spans="2:13" x14ac:dyDescent="0.25">
      <c r="B110" s="25"/>
      <c r="C110" s="75" t="s">
        <v>62</v>
      </c>
      <c r="D110" s="38"/>
      <c r="E110" s="38"/>
      <c r="F110" s="38"/>
      <c r="G110" s="38"/>
      <c r="H110" s="38"/>
      <c r="I110" s="38"/>
      <c r="J110" s="38"/>
      <c r="K110" s="33"/>
      <c r="L110" s="4"/>
    </row>
    <row r="111" spans="2:13" x14ac:dyDescent="0.25">
      <c r="B111" s="27" t="s">
        <v>4</v>
      </c>
      <c r="C111" s="76" t="s">
        <v>165</v>
      </c>
      <c r="D111" s="38"/>
      <c r="E111" s="38"/>
      <c r="F111" s="38"/>
      <c r="G111" s="38"/>
      <c r="H111" s="38"/>
      <c r="I111" s="38"/>
      <c r="J111" s="38"/>
      <c r="K111" s="33"/>
      <c r="L111" s="4"/>
    </row>
    <row r="112" spans="2:13" x14ac:dyDescent="0.25">
      <c r="B112" s="27" t="s">
        <v>5</v>
      </c>
      <c r="C112" s="77" t="s">
        <v>163</v>
      </c>
      <c r="D112" s="78"/>
      <c r="E112" s="78"/>
      <c r="F112" s="78"/>
      <c r="G112" s="78"/>
      <c r="H112" s="78"/>
      <c r="I112" s="78"/>
      <c r="J112" s="38"/>
      <c r="K112" s="33"/>
      <c r="L112" s="4"/>
    </row>
    <row r="113" spans="2:12" x14ac:dyDescent="0.25">
      <c r="B113" s="27" t="s">
        <v>6</v>
      </c>
      <c r="C113" s="77" t="s">
        <v>166</v>
      </c>
      <c r="D113" s="78"/>
      <c r="E113" s="78"/>
      <c r="F113" s="78"/>
      <c r="G113" s="78"/>
      <c r="H113" s="78"/>
      <c r="I113" s="78"/>
      <c r="J113" s="38"/>
      <c r="K113" s="33"/>
      <c r="L113" s="4"/>
    </row>
    <row r="114" spans="2:12" x14ac:dyDescent="0.25">
      <c r="B114" s="27" t="s">
        <v>7</v>
      </c>
      <c r="C114" s="77" t="s">
        <v>162</v>
      </c>
      <c r="D114" s="78"/>
      <c r="E114" s="78"/>
      <c r="F114" s="78"/>
      <c r="G114" s="78"/>
      <c r="H114" s="78"/>
      <c r="I114" s="78"/>
      <c r="J114" s="38"/>
      <c r="K114" s="33"/>
      <c r="L114" s="4"/>
    </row>
  </sheetData>
  <sheetProtection algorithmName="SHA-512" hashValue="6Rq1ktoQVc6/l0ZzuqvvcB5wYS0evzHXO1iq5F8a4BDgUXHVUJeffaSUwj1JhijNZEtq+xFkiRt+S+vfKbyQww==" saltValue="WRa/44xbNevb07T/HeYSlQ==" spinCount="100000" sheet="1" objects="1" scenarios="1" selectLockedCells="1"/>
  <mergeCells count="53">
    <mergeCell ref="C34:K34"/>
    <mergeCell ref="C35:J35"/>
    <mergeCell ref="F52:K52"/>
    <mergeCell ref="J50:K50"/>
    <mergeCell ref="H50:I50"/>
    <mergeCell ref="F50:G50"/>
    <mergeCell ref="C52:E52"/>
    <mergeCell ref="D49:E49"/>
    <mergeCell ref="L40:L41"/>
    <mergeCell ref="J40:K40"/>
    <mergeCell ref="B40:B41"/>
    <mergeCell ref="C40:C41"/>
    <mergeCell ref="D40:D41"/>
    <mergeCell ref="E40:E41"/>
    <mergeCell ref="H40:I40"/>
    <mergeCell ref="F40:G40"/>
    <mergeCell ref="B78:B79"/>
    <mergeCell ref="C78:C79"/>
    <mergeCell ref="D78:D79"/>
    <mergeCell ref="E78:E79"/>
    <mergeCell ref="C76:E76"/>
    <mergeCell ref="B58:B59"/>
    <mergeCell ref="C58:C59"/>
    <mergeCell ref="D58:D59"/>
    <mergeCell ref="E58:E59"/>
    <mergeCell ref="B68:B69"/>
    <mergeCell ref="C66:E66"/>
    <mergeCell ref="C68:C69"/>
    <mergeCell ref="D68:D69"/>
    <mergeCell ref="E68:E69"/>
    <mergeCell ref="F70:G70"/>
    <mergeCell ref="F80:G80"/>
    <mergeCell ref="F82:G82"/>
    <mergeCell ref="F58:G58"/>
    <mergeCell ref="F63:G63"/>
    <mergeCell ref="F68:G68"/>
    <mergeCell ref="F66:G66"/>
    <mergeCell ref="C97:D97"/>
    <mergeCell ref="C2:M2"/>
    <mergeCell ref="C92:D92"/>
    <mergeCell ref="C93:D93"/>
    <mergeCell ref="C94:D94"/>
    <mergeCell ref="C95:D95"/>
    <mergeCell ref="C96:D96"/>
    <mergeCell ref="F78:G78"/>
    <mergeCell ref="F90:G90"/>
    <mergeCell ref="F87:G87"/>
    <mergeCell ref="C50:E50"/>
    <mergeCell ref="F61:G61"/>
    <mergeCell ref="C87:E87"/>
    <mergeCell ref="C90:E90"/>
    <mergeCell ref="F84:G84"/>
    <mergeCell ref="F76:G76"/>
  </mergeCells>
  <pageMargins left="0.19685039370078741" right="0.11811023622047245" top="0.19685039370078741" bottom="0.19685039370078741" header="0.31496062992125984" footer="0.31496062992125984"/>
  <pageSetup paperSize="9" scale="6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5BAFB-4B1B-4459-B53C-956372AF2634}">
  <dimension ref="A1:F49"/>
  <sheetViews>
    <sheetView view="pageBreakPreview" topLeftCell="A17" zoomScaleNormal="90" zoomScaleSheetLayoutView="100" workbookViewId="0">
      <selection activeCell="E34" sqref="E34"/>
    </sheetView>
  </sheetViews>
  <sheetFormatPr defaultRowHeight="15" x14ac:dyDescent="0.25"/>
  <cols>
    <col min="1" max="1" width="5.42578125" customWidth="1"/>
    <col min="2" max="2" width="6.5703125" customWidth="1"/>
    <col min="3" max="3" width="62.42578125" customWidth="1"/>
    <col min="4" max="4" width="9.42578125" style="4" customWidth="1"/>
    <col min="5" max="5" width="27.7109375" customWidth="1"/>
  </cols>
  <sheetData>
    <row r="1" spans="1:6" s="4" customFormat="1" x14ac:dyDescent="0.25"/>
    <row r="2" spans="1:6" ht="15.75" x14ac:dyDescent="0.25">
      <c r="A2" s="4"/>
      <c r="B2" s="13"/>
      <c r="C2" s="4"/>
      <c r="E2" s="4"/>
    </row>
    <row r="3" spans="1:6" x14ac:dyDescent="0.25">
      <c r="A3" s="4"/>
      <c r="B3" s="32" t="s">
        <v>50</v>
      </c>
      <c r="C3" s="33"/>
      <c r="D3" s="33"/>
      <c r="E3" s="33"/>
    </row>
    <row r="4" spans="1:6" ht="16.5" customHeight="1" thickBot="1" x14ac:dyDescent="0.3">
      <c r="A4" s="4"/>
      <c r="B4" s="33"/>
      <c r="C4" s="33"/>
      <c r="D4" s="33"/>
      <c r="E4" s="33"/>
    </row>
    <row r="5" spans="1:6" ht="39" customHeight="1" x14ac:dyDescent="0.25">
      <c r="A5" s="4"/>
      <c r="B5" s="79" t="s">
        <v>3</v>
      </c>
      <c r="C5" s="80" t="s">
        <v>49</v>
      </c>
      <c r="D5" s="81" t="s">
        <v>54</v>
      </c>
      <c r="E5" s="82" t="s">
        <v>16</v>
      </c>
    </row>
    <row r="6" spans="1:6" x14ac:dyDescent="0.25">
      <c r="A6" s="4"/>
      <c r="B6" s="83" t="s">
        <v>130</v>
      </c>
      <c r="C6" s="84"/>
      <c r="D6" s="85"/>
      <c r="E6" s="190"/>
    </row>
    <row r="7" spans="1:6" x14ac:dyDescent="0.25">
      <c r="A7" s="4"/>
      <c r="B7" s="86" t="s">
        <v>4</v>
      </c>
      <c r="C7" s="44" t="s">
        <v>110</v>
      </c>
      <c r="D7" s="87">
        <v>1</v>
      </c>
      <c r="E7" s="191"/>
    </row>
    <row r="8" spans="1:6" x14ac:dyDescent="0.25">
      <c r="A8" s="4"/>
      <c r="B8" s="86" t="s">
        <v>5</v>
      </c>
      <c r="C8" s="44" t="s">
        <v>12</v>
      </c>
      <c r="D8" s="87" t="s">
        <v>52</v>
      </c>
      <c r="E8" s="191"/>
    </row>
    <row r="9" spans="1:6" s="4" customFormat="1" x14ac:dyDescent="0.25">
      <c r="B9" s="86" t="s">
        <v>6</v>
      </c>
      <c r="C9" s="44" t="s">
        <v>138</v>
      </c>
      <c r="D9" s="87">
        <v>1</v>
      </c>
      <c r="E9" s="191"/>
    </row>
    <row r="10" spans="1:6" x14ac:dyDescent="0.25">
      <c r="A10" s="4"/>
      <c r="B10" s="88" t="s">
        <v>124</v>
      </c>
      <c r="C10" s="89"/>
      <c r="D10" s="90"/>
      <c r="E10" s="192"/>
    </row>
    <row r="11" spans="1:6" x14ac:dyDescent="0.25">
      <c r="A11" s="4"/>
      <c r="B11" s="91" t="s">
        <v>4</v>
      </c>
      <c r="C11" s="44" t="s">
        <v>139</v>
      </c>
      <c r="D11" s="87" t="s">
        <v>53</v>
      </c>
      <c r="E11" s="191"/>
    </row>
    <row r="12" spans="1:6" x14ac:dyDescent="0.25">
      <c r="A12" s="4"/>
      <c r="B12" s="91" t="s">
        <v>5</v>
      </c>
      <c r="C12" s="44" t="s">
        <v>13</v>
      </c>
      <c r="D12" s="87">
        <v>1</v>
      </c>
      <c r="E12" s="191"/>
    </row>
    <row r="13" spans="1:6" x14ac:dyDescent="0.25">
      <c r="A13" s="4"/>
      <c r="B13" s="88" t="s">
        <v>132</v>
      </c>
      <c r="C13" s="92"/>
      <c r="D13" s="90"/>
      <c r="E13" s="192"/>
    </row>
    <row r="14" spans="1:6" x14ac:dyDescent="0.25">
      <c r="A14" s="4"/>
      <c r="B14" s="91" t="s">
        <v>4</v>
      </c>
      <c r="C14" s="44" t="s">
        <v>139</v>
      </c>
      <c r="D14" s="87" t="s">
        <v>53</v>
      </c>
      <c r="E14" s="191"/>
    </row>
    <row r="15" spans="1:6" x14ac:dyDescent="0.25">
      <c r="A15" s="4"/>
      <c r="B15" s="91" t="s">
        <v>5</v>
      </c>
      <c r="C15" s="40" t="s">
        <v>14</v>
      </c>
      <c r="D15" s="87">
        <v>1</v>
      </c>
      <c r="E15" s="191"/>
    </row>
    <row r="16" spans="1:6" x14ac:dyDescent="0.25">
      <c r="A16" s="4"/>
      <c r="B16" s="235" t="s">
        <v>144</v>
      </c>
      <c r="C16" s="236"/>
      <c r="D16" s="93"/>
      <c r="E16" s="192"/>
      <c r="F16" s="4"/>
    </row>
    <row r="17" spans="1:5" x14ac:dyDescent="0.25">
      <c r="A17" s="4"/>
      <c r="B17" s="91" t="s">
        <v>4</v>
      </c>
      <c r="C17" s="40" t="s">
        <v>57</v>
      </c>
      <c r="D17" s="87">
        <v>1</v>
      </c>
      <c r="E17" s="191"/>
    </row>
    <row r="18" spans="1:5" s="4" customFormat="1" x14ac:dyDescent="0.25">
      <c r="B18" s="91" t="s">
        <v>5</v>
      </c>
      <c r="C18" s="33" t="s">
        <v>109</v>
      </c>
      <c r="D18" s="87">
        <v>1</v>
      </c>
      <c r="E18" s="191"/>
    </row>
    <row r="19" spans="1:5" s="4" customFormat="1" x14ac:dyDescent="0.25">
      <c r="B19" s="91" t="s">
        <v>6</v>
      </c>
      <c r="C19" s="40" t="s">
        <v>56</v>
      </c>
      <c r="D19" s="87">
        <v>1</v>
      </c>
      <c r="E19" s="191"/>
    </row>
    <row r="20" spans="1:5" s="4" customFormat="1" x14ac:dyDescent="0.25">
      <c r="B20" s="91" t="s">
        <v>7</v>
      </c>
      <c r="C20" s="40" t="s">
        <v>64</v>
      </c>
      <c r="D20" s="87">
        <v>1</v>
      </c>
      <c r="E20" s="191"/>
    </row>
    <row r="21" spans="1:5" x14ac:dyDescent="0.25">
      <c r="A21" s="4"/>
      <c r="B21" s="91" t="s">
        <v>8</v>
      </c>
      <c r="C21" s="40" t="s">
        <v>55</v>
      </c>
      <c r="D21" s="87">
        <v>1</v>
      </c>
      <c r="E21" s="191"/>
    </row>
    <row r="22" spans="1:5" s="4" customFormat="1" x14ac:dyDescent="0.25">
      <c r="B22" s="91" t="s">
        <v>9</v>
      </c>
      <c r="C22" s="40" t="s">
        <v>104</v>
      </c>
      <c r="D22" s="87">
        <v>1</v>
      </c>
      <c r="E22" s="191"/>
    </row>
    <row r="23" spans="1:5" s="4" customFormat="1" x14ac:dyDescent="0.25">
      <c r="B23" s="91" t="s">
        <v>10</v>
      </c>
      <c r="C23" s="40" t="s">
        <v>108</v>
      </c>
      <c r="D23" s="87">
        <v>1</v>
      </c>
      <c r="E23" s="191"/>
    </row>
    <row r="24" spans="1:5" ht="27" customHeight="1" x14ac:dyDescent="0.25">
      <c r="A24" s="4"/>
      <c r="B24" s="237" t="s">
        <v>146</v>
      </c>
      <c r="C24" s="238"/>
      <c r="D24" s="238"/>
      <c r="E24" s="239"/>
    </row>
    <row r="25" spans="1:5" x14ac:dyDescent="0.25">
      <c r="A25" s="4"/>
      <c r="B25" s="91" t="s">
        <v>4</v>
      </c>
      <c r="C25" s="44" t="s">
        <v>26</v>
      </c>
      <c r="D25" s="87">
        <v>1</v>
      </c>
      <c r="E25" s="191"/>
    </row>
    <row r="26" spans="1:5" x14ac:dyDescent="0.25">
      <c r="A26" s="4"/>
      <c r="B26" s="91" t="s">
        <v>5</v>
      </c>
      <c r="C26" s="44" t="s">
        <v>27</v>
      </c>
      <c r="D26" s="87">
        <v>1</v>
      </c>
      <c r="E26" s="191"/>
    </row>
    <row r="27" spans="1:5" x14ac:dyDescent="0.25">
      <c r="A27" s="4"/>
      <c r="B27" s="91" t="s">
        <v>6</v>
      </c>
      <c r="C27" s="44" t="s">
        <v>28</v>
      </c>
      <c r="D27" s="87">
        <v>1</v>
      </c>
      <c r="E27" s="191"/>
    </row>
    <row r="28" spans="1:5" x14ac:dyDescent="0.25">
      <c r="A28" s="4"/>
      <c r="B28" s="91" t="s">
        <v>7</v>
      </c>
      <c r="C28" s="44" t="s">
        <v>29</v>
      </c>
      <c r="D28" s="87">
        <v>1</v>
      </c>
      <c r="E28" s="191"/>
    </row>
    <row r="29" spans="1:5" x14ac:dyDescent="0.25">
      <c r="A29" s="4"/>
      <c r="B29" s="91" t="s">
        <v>8</v>
      </c>
      <c r="C29" s="44" t="s">
        <v>30</v>
      </c>
      <c r="D29" s="87">
        <v>1</v>
      </c>
      <c r="E29" s="191"/>
    </row>
    <row r="30" spans="1:5" x14ac:dyDescent="0.25">
      <c r="A30" s="4"/>
      <c r="B30" s="91" t="s">
        <v>9</v>
      </c>
      <c r="C30" s="44" t="s">
        <v>31</v>
      </c>
      <c r="D30" s="87">
        <v>1</v>
      </c>
      <c r="E30" s="191"/>
    </row>
    <row r="31" spans="1:5" x14ac:dyDescent="0.25">
      <c r="A31" s="4"/>
      <c r="B31" s="91" t="s">
        <v>10</v>
      </c>
      <c r="C31" s="44" t="s">
        <v>32</v>
      </c>
      <c r="D31" s="87">
        <v>1</v>
      </c>
      <c r="E31" s="191"/>
    </row>
    <row r="32" spans="1:5" x14ac:dyDescent="0.25">
      <c r="A32" s="4"/>
      <c r="B32" s="91" t="s">
        <v>11</v>
      </c>
      <c r="C32" s="44" t="s">
        <v>33</v>
      </c>
      <c r="D32" s="87">
        <v>1</v>
      </c>
      <c r="E32" s="191"/>
    </row>
    <row r="33" spans="1:5" x14ac:dyDescent="0.25">
      <c r="A33" s="4"/>
      <c r="B33" s="91" t="s">
        <v>38</v>
      </c>
      <c r="C33" s="44" t="s">
        <v>34</v>
      </c>
      <c r="D33" s="87">
        <v>1</v>
      </c>
      <c r="E33" s="191"/>
    </row>
    <row r="34" spans="1:5" s="4" customFormat="1" x14ac:dyDescent="0.25">
      <c r="B34" s="91" t="s">
        <v>39</v>
      </c>
      <c r="C34" s="44" t="s">
        <v>141</v>
      </c>
      <c r="D34" s="87">
        <v>1</v>
      </c>
      <c r="E34" s="191"/>
    </row>
    <row r="35" spans="1:5" x14ac:dyDescent="0.25">
      <c r="A35" s="4"/>
      <c r="B35" s="91" t="s">
        <v>40</v>
      </c>
      <c r="C35" s="44" t="s">
        <v>142</v>
      </c>
      <c r="D35" s="87">
        <v>1</v>
      </c>
      <c r="E35" s="191"/>
    </row>
    <row r="36" spans="1:5" x14ac:dyDescent="0.25">
      <c r="A36" s="4"/>
      <c r="B36" s="91" t="s">
        <v>41</v>
      </c>
      <c r="C36" s="44" t="s">
        <v>35</v>
      </c>
      <c r="D36" s="87">
        <v>1</v>
      </c>
      <c r="E36" s="191"/>
    </row>
    <row r="37" spans="1:5" x14ac:dyDescent="0.25">
      <c r="A37" s="4"/>
      <c r="B37" s="91" t="s">
        <v>42</v>
      </c>
      <c r="C37" s="44" t="s">
        <v>36</v>
      </c>
      <c r="D37" s="87">
        <v>1</v>
      </c>
      <c r="E37" s="191"/>
    </row>
    <row r="38" spans="1:5" x14ac:dyDescent="0.25">
      <c r="A38" s="4"/>
      <c r="B38" s="91" t="s">
        <v>111</v>
      </c>
      <c r="C38" s="44" t="s">
        <v>37</v>
      </c>
      <c r="D38" s="87">
        <v>1</v>
      </c>
      <c r="E38" s="191"/>
    </row>
    <row r="39" spans="1:5" s="4" customFormat="1" x14ac:dyDescent="0.25">
      <c r="B39" s="91" t="s">
        <v>112</v>
      </c>
      <c r="C39" s="44" t="s">
        <v>134</v>
      </c>
      <c r="D39" s="87">
        <v>1</v>
      </c>
      <c r="E39" s="191"/>
    </row>
    <row r="40" spans="1:5" s="4" customFormat="1" x14ac:dyDescent="0.25">
      <c r="B40" s="91" t="s">
        <v>113</v>
      </c>
      <c r="C40" s="94" t="s">
        <v>126</v>
      </c>
      <c r="D40" s="87">
        <v>1</v>
      </c>
      <c r="E40" s="191"/>
    </row>
    <row r="41" spans="1:5" s="4" customFormat="1" x14ac:dyDescent="0.25">
      <c r="B41" s="91" t="s">
        <v>125</v>
      </c>
      <c r="C41" s="95" t="s">
        <v>128</v>
      </c>
      <c r="D41" s="87">
        <v>1</v>
      </c>
      <c r="E41" s="191"/>
    </row>
    <row r="42" spans="1:5" s="4" customFormat="1" x14ac:dyDescent="0.25">
      <c r="B42" s="91" t="s">
        <v>127</v>
      </c>
      <c r="C42" s="95" t="s">
        <v>129</v>
      </c>
      <c r="D42" s="87">
        <v>1</v>
      </c>
      <c r="E42" s="191"/>
    </row>
    <row r="43" spans="1:5" x14ac:dyDescent="0.25">
      <c r="A43" s="4"/>
      <c r="B43" s="88" t="s">
        <v>145</v>
      </c>
      <c r="C43" s="89"/>
      <c r="D43" s="90"/>
      <c r="E43" s="192"/>
    </row>
    <row r="44" spans="1:5" x14ac:dyDescent="0.25">
      <c r="A44" s="4"/>
      <c r="B44" s="91" t="s">
        <v>4</v>
      </c>
      <c r="C44" s="44" t="s">
        <v>140</v>
      </c>
      <c r="D44" s="87">
        <v>1</v>
      </c>
      <c r="E44" s="191"/>
    </row>
    <row r="45" spans="1:5" x14ac:dyDescent="0.25">
      <c r="A45" s="4"/>
      <c r="B45" s="91" t="s">
        <v>5</v>
      </c>
      <c r="C45" s="44" t="s">
        <v>43</v>
      </c>
      <c r="D45" s="87">
        <v>1</v>
      </c>
      <c r="E45" s="191"/>
    </row>
    <row r="46" spans="1:5" x14ac:dyDescent="0.25">
      <c r="A46" s="4"/>
      <c r="B46" s="88" t="s">
        <v>17</v>
      </c>
      <c r="C46" s="89"/>
      <c r="D46" s="90"/>
      <c r="E46" s="192"/>
    </row>
    <row r="47" spans="1:5" x14ac:dyDescent="0.25">
      <c r="A47" s="4"/>
      <c r="B47" s="91" t="s">
        <v>4</v>
      </c>
      <c r="C47" s="40" t="s">
        <v>107</v>
      </c>
      <c r="D47" s="87" t="s">
        <v>82</v>
      </c>
      <c r="E47" s="191"/>
    </row>
    <row r="48" spans="1:5" s="4" customFormat="1" x14ac:dyDescent="0.25">
      <c r="B48" s="96" t="s">
        <v>5</v>
      </c>
      <c r="C48" s="40" t="s">
        <v>105</v>
      </c>
      <c r="D48" s="87" t="s">
        <v>82</v>
      </c>
      <c r="E48" s="193"/>
    </row>
    <row r="49" spans="2:5" s="4" customFormat="1" ht="15.75" thickBot="1" x14ac:dyDescent="0.3">
      <c r="B49" s="97" t="s">
        <v>6</v>
      </c>
      <c r="C49" s="98" t="s">
        <v>106</v>
      </c>
      <c r="D49" s="99" t="s">
        <v>82</v>
      </c>
      <c r="E49" s="194"/>
    </row>
  </sheetData>
  <sheetProtection algorithmName="SHA-512" hashValue="vNZEmlSRta0ANPmW8hsmdk5WBypNGIGBH1rAkxn1DfJFgMpy19Ahk/m/a/DpDYP4yo8nAC4vEB7a2T4Ff5qSAg==" saltValue="etbOmnrA3cRgTkBYDqcC7w==" spinCount="100000" sheet="1" objects="1" scenarios="1" selectLockedCells="1"/>
  <mergeCells count="2">
    <mergeCell ref="B16:C16"/>
    <mergeCell ref="B24:E24"/>
  </mergeCells>
  <pageMargins left="0.11811023622047245" right="0.11811023622047245" top="0.35433070866141736" bottom="0.35433070866141736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583ED3-9AC2-42D0-BF7A-087E7AEA2F13}">
  <dimension ref="A1:M67"/>
  <sheetViews>
    <sheetView tabSelected="1" view="pageBreakPreview" topLeftCell="A39" zoomScaleNormal="100" zoomScaleSheetLayoutView="100" workbookViewId="0">
      <selection activeCell="K58" sqref="K58"/>
    </sheetView>
  </sheetViews>
  <sheetFormatPr defaultRowHeight="15" x14ac:dyDescent="0.25"/>
  <cols>
    <col min="1" max="1" width="5.140625" customWidth="1"/>
    <col min="2" max="2" width="62.5703125" customWidth="1"/>
    <col min="3" max="3" width="12.42578125" style="1" customWidth="1"/>
    <col min="4" max="4" width="11.85546875" style="1" customWidth="1"/>
    <col min="5" max="5" width="15" style="1" customWidth="1"/>
    <col min="6" max="6" width="11.5703125" style="1" customWidth="1"/>
    <col min="7" max="7" width="17.42578125" style="1" customWidth="1"/>
    <col min="8" max="8" width="11.140625" style="1" customWidth="1"/>
    <col min="9" max="9" width="14.85546875" style="1" customWidth="1"/>
    <col min="10" max="10" width="4.5703125" style="1" customWidth="1"/>
    <col min="11" max="11" width="18.28515625" style="1" customWidth="1"/>
    <col min="12" max="12" width="27.28515625" customWidth="1"/>
    <col min="13" max="13" width="13.42578125" bestFit="1" customWidth="1"/>
  </cols>
  <sheetData>
    <row r="1" spans="1:11" ht="15.75" x14ac:dyDescent="0.25">
      <c r="A1" s="4"/>
      <c r="B1" s="13"/>
    </row>
    <row r="2" spans="1:11" x14ac:dyDescent="0.25">
      <c r="A2" s="33"/>
      <c r="B2" s="32" t="s">
        <v>48</v>
      </c>
      <c r="C2" s="34"/>
      <c r="D2" s="34"/>
      <c r="E2" s="34"/>
      <c r="F2" s="34"/>
      <c r="G2" s="34"/>
      <c r="H2" s="34"/>
      <c r="I2" s="34"/>
      <c r="J2" s="34"/>
      <c r="K2" s="34"/>
    </row>
    <row r="3" spans="1:11" s="4" customFormat="1" x14ac:dyDescent="0.25">
      <c r="A3" s="33"/>
      <c r="B3" s="32"/>
      <c r="C3" s="34"/>
      <c r="D3" s="34"/>
      <c r="E3" s="34"/>
      <c r="F3" s="34"/>
      <c r="G3" s="34"/>
      <c r="H3" s="34"/>
      <c r="I3" s="34"/>
      <c r="J3" s="34"/>
      <c r="K3" s="34"/>
    </row>
    <row r="4" spans="1:11" s="4" customFormat="1" x14ac:dyDescent="0.25">
      <c r="A4" s="33"/>
      <c r="B4" s="32" t="s">
        <v>78</v>
      </c>
      <c r="C4" s="34"/>
      <c r="D4" s="34"/>
      <c r="E4" s="34"/>
      <c r="F4" s="34"/>
      <c r="G4" s="34"/>
      <c r="H4" s="34"/>
      <c r="I4" s="34"/>
      <c r="J4" s="34"/>
      <c r="K4" s="34"/>
    </row>
    <row r="5" spans="1:11" ht="15.75" thickBot="1" x14ac:dyDescent="0.3">
      <c r="A5" s="33"/>
      <c r="B5" s="33"/>
      <c r="C5" s="34"/>
      <c r="D5" s="34"/>
      <c r="E5" s="34"/>
      <c r="F5" s="34"/>
      <c r="G5" s="34"/>
      <c r="H5" s="34"/>
      <c r="I5" s="34"/>
      <c r="J5" s="34"/>
      <c r="K5" s="34"/>
    </row>
    <row r="6" spans="1:11" s="2" customFormat="1" ht="45" x14ac:dyDescent="0.25">
      <c r="A6" s="79" t="s">
        <v>3</v>
      </c>
      <c r="B6" s="80" t="s">
        <v>15</v>
      </c>
      <c r="C6" s="82" t="s">
        <v>16</v>
      </c>
      <c r="D6" s="100" t="s">
        <v>101</v>
      </c>
      <c r="E6" s="80" t="s">
        <v>88</v>
      </c>
      <c r="F6" s="80" t="s">
        <v>102</v>
      </c>
      <c r="G6" s="80" t="s">
        <v>89</v>
      </c>
      <c r="H6" s="80" t="s">
        <v>103</v>
      </c>
      <c r="I6" s="82" t="s">
        <v>90</v>
      </c>
      <c r="J6" s="101"/>
      <c r="K6" s="102" t="s">
        <v>18</v>
      </c>
    </row>
    <row r="7" spans="1:11" s="2" customFormat="1" x14ac:dyDescent="0.15">
      <c r="A7" s="103" t="s">
        <v>130</v>
      </c>
      <c r="B7" s="104"/>
      <c r="C7" s="105"/>
      <c r="D7" s="106"/>
      <c r="E7" s="107"/>
      <c r="F7" s="107"/>
      <c r="G7" s="107"/>
      <c r="H7" s="107"/>
      <c r="I7" s="108"/>
      <c r="J7" s="109"/>
      <c r="K7" s="110"/>
    </row>
    <row r="8" spans="1:11" x14ac:dyDescent="0.25">
      <c r="A8" s="91" t="s">
        <v>4</v>
      </c>
      <c r="B8" s="44" t="s">
        <v>110</v>
      </c>
      <c r="C8" s="111">
        <f>'Zał.2-Cennik części i rbg'!E7</f>
        <v>0</v>
      </c>
      <c r="D8" s="112">
        <v>0</v>
      </c>
      <c r="E8" s="113">
        <f t="shared" ref="E8:G10" si="0">$C8*D8</f>
        <v>0</v>
      </c>
      <c r="F8" s="42">
        <v>1</v>
      </c>
      <c r="G8" s="113">
        <f t="shared" si="0"/>
        <v>0</v>
      </c>
      <c r="H8" s="42">
        <v>0</v>
      </c>
      <c r="I8" s="114">
        <f>$C8*H8</f>
        <v>0</v>
      </c>
      <c r="J8" s="115"/>
      <c r="K8" s="116">
        <f>SUM(E8,G8,I8)</f>
        <v>0</v>
      </c>
    </row>
    <row r="9" spans="1:11" x14ac:dyDescent="0.25">
      <c r="A9" s="91" t="s">
        <v>5</v>
      </c>
      <c r="B9" s="44" t="s">
        <v>135</v>
      </c>
      <c r="C9" s="111">
        <f>'Zał.2-Cennik części i rbg'!E8</f>
        <v>0</v>
      </c>
      <c r="D9" s="112">
        <v>1</v>
      </c>
      <c r="E9" s="113">
        <f t="shared" si="0"/>
        <v>0</v>
      </c>
      <c r="F9" s="42">
        <v>0</v>
      </c>
      <c r="G9" s="113">
        <f t="shared" si="0"/>
        <v>0</v>
      </c>
      <c r="H9" s="42">
        <v>1</v>
      </c>
      <c r="I9" s="114">
        <f>$C9*H9</f>
        <v>0</v>
      </c>
      <c r="J9" s="117"/>
      <c r="K9" s="116">
        <f>SUM(E9,G9,I9)</f>
        <v>0</v>
      </c>
    </row>
    <row r="10" spans="1:11" s="4" customFormat="1" x14ac:dyDescent="0.25">
      <c r="A10" s="91" t="s">
        <v>6</v>
      </c>
      <c r="B10" s="44" t="s">
        <v>138</v>
      </c>
      <c r="C10" s="111">
        <f>'Zał.2-Cennik części i rbg'!E9</f>
        <v>0</v>
      </c>
      <c r="D10" s="112">
        <v>0</v>
      </c>
      <c r="E10" s="113">
        <f t="shared" si="0"/>
        <v>0</v>
      </c>
      <c r="F10" s="42">
        <v>1</v>
      </c>
      <c r="G10" s="113">
        <f t="shared" si="0"/>
        <v>0</v>
      </c>
      <c r="H10" s="42">
        <v>0</v>
      </c>
      <c r="I10" s="114">
        <f>$C10*H10</f>
        <v>0</v>
      </c>
      <c r="J10" s="117"/>
      <c r="K10" s="116">
        <f>SUM(E10,G10,I10)</f>
        <v>0</v>
      </c>
    </row>
    <row r="11" spans="1:11" x14ac:dyDescent="0.25">
      <c r="A11" s="103" t="s">
        <v>124</v>
      </c>
      <c r="B11" s="118"/>
      <c r="C11" s="119"/>
      <c r="D11" s="120"/>
      <c r="E11" s="121"/>
      <c r="F11" s="121"/>
      <c r="G11" s="121"/>
      <c r="H11" s="121"/>
      <c r="I11" s="122"/>
      <c r="J11" s="117"/>
      <c r="K11" s="123"/>
    </row>
    <row r="12" spans="1:11" x14ac:dyDescent="0.25">
      <c r="A12" s="91" t="s">
        <v>4</v>
      </c>
      <c r="B12" s="44" t="s">
        <v>139</v>
      </c>
      <c r="C12" s="111">
        <f>'Zał.2-Cennik części i rbg'!E11</f>
        <v>0</v>
      </c>
      <c r="D12" s="112">
        <v>0</v>
      </c>
      <c r="E12" s="113">
        <f>$C12*D12</f>
        <v>0</v>
      </c>
      <c r="F12" s="42">
        <v>1</v>
      </c>
      <c r="G12" s="113">
        <f>$C12*F12</f>
        <v>0</v>
      </c>
      <c r="H12" s="42">
        <v>0</v>
      </c>
      <c r="I12" s="114">
        <f>$C12*H12</f>
        <v>0</v>
      </c>
      <c r="J12" s="115"/>
      <c r="K12" s="116">
        <f>SUM(E12,G12,I12)</f>
        <v>0</v>
      </c>
    </row>
    <row r="13" spans="1:11" x14ac:dyDescent="0.25">
      <c r="A13" s="91" t="s">
        <v>5</v>
      </c>
      <c r="B13" s="40" t="s">
        <v>13</v>
      </c>
      <c r="C13" s="111">
        <f>'Zał.2-Cennik części i rbg'!E12</f>
        <v>0</v>
      </c>
      <c r="D13" s="112">
        <v>0</v>
      </c>
      <c r="E13" s="113">
        <f>$C13*D13</f>
        <v>0</v>
      </c>
      <c r="F13" s="42">
        <v>0</v>
      </c>
      <c r="G13" s="113">
        <f>$C13*F13</f>
        <v>0</v>
      </c>
      <c r="H13" s="42">
        <v>1</v>
      </c>
      <c r="I13" s="114">
        <f>$C13*H13</f>
        <v>0</v>
      </c>
      <c r="J13" s="115"/>
      <c r="K13" s="116">
        <f>SUM(E13,G13,I13)</f>
        <v>0</v>
      </c>
    </row>
    <row r="14" spans="1:11" s="4" customFormat="1" x14ac:dyDescent="0.25">
      <c r="A14" s="124" t="s">
        <v>132</v>
      </c>
      <c r="B14" s="125"/>
      <c r="C14" s="126"/>
      <c r="D14" s="127"/>
      <c r="E14" s="128"/>
      <c r="F14" s="129"/>
      <c r="G14" s="128"/>
      <c r="H14" s="129"/>
      <c r="I14" s="130"/>
      <c r="J14" s="115"/>
      <c r="K14" s="131"/>
    </row>
    <row r="15" spans="1:11" s="4" customFormat="1" x14ac:dyDescent="0.25">
      <c r="A15" s="132" t="s">
        <v>4</v>
      </c>
      <c r="B15" s="44" t="s">
        <v>139</v>
      </c>
      <c r="C15" s="111">
        <f>'Zał.2-Cennik części i rbg'!E14</f>
        <v>0</v>
      </c>
      <c r="D15" s="112">
        <v>1</v>
      </c>
      <c r="E15" s="113">
        <f>$C15*D15</f>
        <v>0</v>
      </c>
      <c r="F15" s="42">
        <v>0</v>
      </c>
      <c r="G15" s="113">
        <f>$C15*F15</f>
        <v>0</v>
      </c>
      <c r="H15" s="42">
        <v>0</v>
      </c>
      <c r="I15" s="114">
        <f>$C15*H15</f>
        <v>0</v>
      </c>
      <c r="J15" s="115"/>
      <c r="K15" s="116">
        <f>SUM(E15,G15,I15)</f>
        <v>0</v>
      </c>
    </row>
    <row r="16" spans="1:11" s="4" customFormat="1" x14ac:dyDescent="0.25">
      <c r="A16" s="132" t="s">
        <v>5</v>
      </c>
      <c r="B16" s="40" t="s">
        <v>14</v>
      </c>
      <c r="C16" s="111">
        <f>'Zał.2-Cennik części i rbg'!E15</f>
        <v>0</v>
      </c>
      <c r="D16" s="112">
        <v>0</v>
      </c>
      <c r="E16" s="113">
        <f>$C16*D16</f>
        <v>0</v>
      </c>
      <c r="F16" s="42">
        <v>0</v>
      </c>
      <c r="G16" s="113">
        <f>$C16*F16</f>
        <v>0</v>
      </c>
      <c r="H16" s="42">
        <v>1</v>
      </c>
      <c r="I16" s="114">
        <f>$C16*H16</f>
        <v>0</v>
      </c>
      <c r="J16" s="115"/>
      <c r="K16" s="116">
        <f>SUM(E16,G16,I16)</f>
        <v>0</v>
      </c>
    </row>
    <row r="17" spans="1:11" s="4" customFormat="1" x14ac:dyDescent="0.25">
      <c r="A17" s="240" t="s">
        <v>144</v>
      </c>
      <c r="B17" s="241"/>
      <c r="C17" s="119"/>
      <c r="D17" s="120"/>
      <c r="E17" s="133"/>
      <c r="F17" s="121"/>
      <c r="G17" s="133"/>
      <c r="H17" s="121"/>
      <c r="I17" s="134"/>
      <c r="J17" s="115"/>
      <c r="K17" s="123"/>
    </row>
    <row r="18" spans="1:11" s="4" customFormat="1" x14ac:dyDescent="0.25">
      <c r="A18" s="91" t="s">
        <v>4</v>
      </c>
      <c r="B18" s="40" t="s">
        <v>57</v>
      </c>
      <c r="C18" s="111">
        <f>'Zał.2-Cennik części i rbg'!E17</f>
        <v>0</v>
      </c>
      <c r="D18" s="112">
        <v>1</v>
      </c>
      <c r="E18" s="113">
        <f>$C18*D18</f>
        <v>0</v>
      </c>
      <c r="F18" s="42">
        <v>0</v>
      </c>
      <c r="G18" s="113">
        <f>$C18*F18</f>
        <v>0</v>
      </c>
      <c r="H18" s="42">
        <v>0</v>
      </c>
      <c r="I18" s="114">
        <f>$C18*H18</f>
        <v>0</v>
      </c>
      <c r="J18" s="115"/>
      <c r="K18" s="116">
        <f>SUM(E18,G18,I18)</f>
        <v>0</v>
      </c>
    </row>
    <row r="19" spans="1:11" s="4" customFormat="1" x14ac:dyDescent="0.25">
      <c r="A19" s="91" t="s">
        <v>5</v>
      </c>
      <c r="B19" s="33" t="s">
        <v>136</v>
      </c>
      <c r="C19" s="111">
        <f>'Zał.2-Cennik części i rbg'!E18</f>
        <v>0</v>
      </c>
      <c r="D19" s="112">
        <v>0</v>
      </c>
      <c r="E19" s="113">
        <f t="shared" ref="E19:E24" si="1">$C19*D19</f>
        <v>0</v>
      </c>
      <c r="F19" s="42">
        <v>0</v>
      </c>
      <c r="G19" s="113">
        <f t="shared" ref="G19:G24" si="2">$C19*F19</f>
        <v>0</v>
      </c>
      <c r="H19" s="42">
        <v>1</v>
      </c>
      <c r="I19" s="114">
        <f t="shared" ref="I19:I24" si="3">$C19*H19</f>
        <v>0</v>
      </c>
      <c r="J19" s="115"/>
      <c r="K19" s="116">
        <f t="shared" ref="K19:K24" si="4">SUM(E19,G19,I19)</f>
        <v>0</v>
      </c>
    </row>
    <row r="20" spans="1:11" s="4" customFormat="1" x14ac:dyDescent="0.25">
      <c r="A20" s="91" t="s">
        <v>6</v>
      </c>
      <c r="B20" s="40" t="s">
        <v>56</v>
      </c>
      <c r="C20" s="111">
        <f>'Zał.2-Cennik części i rbg'!E19</f>
        <v>0</v>
      </c>
      <c r="D20" s="112">
        <v>0</v>
      </c>
      <c r="E20" s="113">
        <f t="shared" si="1"/>
        <v>0</v>
      </c>
      <c r="F20" s="42">
        <v>1</v>
      </c>
      <c r="G20" s="113">
        <f t="shared" si="2"/>
        <v>0</v>
      </c>
      <c r="H20" s="42">
        <v>0</v>
      </c>
      <c r="I20" s="114">
        <f t="shared" si="3"/>
        <v>0</v>
      </c>
      <c r="J20" s="115"/>
      <c r="K20" s="116">
        <f t="shared" si="4"/>
        <v>0</v>
      </c>
    </row>
    <row r="21" spans="1:11" s="4" customFormat="1" x14ac:dyDescent="0.25">
      <c r="A21" s="91" t="s">
        <v>7</v>
      </c>
      <c r="B21" s="40" t="s">
        <v>64</v>
      </c>
      <c r="C21" s="111">
        <f>'Zał.2-Cennik części i rbg'!E20</f>
        <v>0</v>
      </c>
      <c r="D21" s="112">
        <v>1</v>
      </c>
      <c r="E21" s="113">
        <f t="shared" si="1"/>
        <v>0</v>
      </c>
      <c r="F21" s="42">
        <v>0</v>
      </c>
      <c r="G21" s="113">
        <f t="shared" si="2"/>
        <v>0</v>
      </c>
      <c r="H21" s="42">
        <v>0</v>
      </c>
      <c r="I21" s="114">
        <f t="shared" si="3"/>
        <v>0</v>
      </c>
      <c r="J21" s="115"/>
      <c r="K21" s="116">
        <f t="shared" si="4"/>
        <v>0</v>
      </c>
    </row>
    <row r="22" spans="1:11" s="4" customFormat="1" x14ac:dyDescent="0.25">
      <c r="A22" s="91" t="s">
        <v>8</v>
      </c>
      <c r="B22" s="40" t="s">
        <v>55</v>
      </c>
      <c r="C22" s="111">
        <f>'Zał.2-Cennik części i rbg'!E21</f>
        <v>0</v>
      </c>
      <c r="D22" s="112">
        <v>0</v>
      </c>
      <c r="E22" s="113">
        <f t="shared" si="1"/>
        <v>0</v>
      </c>
      <c r="F22" s="42">
        <v>0</v>
      </c>
      <c r="G22" s="113">
        <f t="shared" si="2"/>
        <v>0</v>
      </c>
      <c r="H22" s="42">
        <v>1</v>
      </c>
      <c r="I22" s="114">
        <f t="shared" si="3"/>
        <v>0</v>
      </c>
      <c r="J22" s="115"/>
      <c r="K22" s="116">
        <f t="shared" si="4"/>
        <v>0</v>
      </c>
    </row>
    <row r="23" spans="1:11" s="4" customFormat="1" x14ac:dyDescent="0.25">
      <c r="A23" s="91" t="s">
        <v>9</v>
      </c>
      <c r="B23" s="40" t="s">
        <v>104</v>
      </c>
      <c r="C23" s="111">
        <f>'Zał.2-Cennik części i rbg'!E22</f>
        <v>0</v>
      </c>
      <c r="D23" s="112">
        <v>0</v>
      </c>
      <c r="E23" s="113">
        <f t="shared" si="1"/>
        <v>0</v>
      </c>
      <c r="F23" s="42">
        <v>1</v>
      </c>
      <c r="G23" s="113">
        <f t="shared" si="2"/>
        <v>0</v>
      </c>
      <c r="H23" s="42">
        <v>0</v>
      </c>
      <c r="I23" s="114">
        <f t="shared" si="3"/>
        <v>0</v>
      </c>
      <c r="J23" s="115"/>
      <c r="K23" s="116">
        <f t="shared" si="4"/>
        <v>0</v>
      </c>
    </row>
    <row r="24" spans="1:11" s="4" customFormat="1" x14ac:dyDescent="0.25">
      <c r="A24" s="91" t="s">
        <v>10</v>
      </c>
      <c r="B24" s="40" t="s">
        <v>108</v>
      </c>
      <c r="C24" s="111">
        <f>'Zał.2-Cennik części i rbg'!E23</f>
        <v>0</v>
      </c>
      <c r="D24" s="112">
        <v>0</v>
      </c>
      <c r="E24" s="113">
        <f t="shared" si="1"/>
        <v>0</v>
      </c>
      <c r="F24" s="42">
        <v>2</v>
      </c>
      <c r="G24" s="113">
        <f t="shared" si="2"/>
        <v>0</v>
      </c>
      <c r="H24" s="42">
        <v>0</v>
      </c>
      <c r="I24" s="114">
        <f t="shared" si="3"/>
        <v>0</v>
      </c>
      <c r="J24" s="115"/>
      <c r="K24" s="116">
        <f t="shared" si="4"/>
        <v>0</v>
      </c>
    </row>
    <row r="25" spans="1:11" ht="16.5" customHeight="1" x14ac:dyDescent="0.25">
      <c r="A25" s="135" t="s">
        <v>150</v>
      </c>
      <c r="B25" s="107"/>
      <c r="C25" s="105"/>
      <c r="D25" s="106"/>
      <c r="E25" s="107"/>
      <c r="F25" s="107"/>
      <c r="G25" s="107"/>
      <c r="H25" s="107"/>
      <c r="I25" s="108"/>
      <c r="J25" s="109"/>
      <c r="K25" s="123"/>
    </row>
    <row r="26" spans="1:11" x14ac:dyDescent="0.25">
      <c r="A26" s="91" t="s">
        <v>4</v>
      </c>
      <c r="B26" s="44" t="s">
        <v>26</v>
      </c>
      <c r="C26" s="111">
        <f>'Zał.2-Cennik części i rbg'!E25</f>
        <v>0</v>
      </c>
      <c r="D26" s="112">
        <v>1</v>
      </c>
      <c r="E26" s="113">
        <f t="shared" ref="E26:G43" si="5">$C26*D26</f>
        <v>0</v>
      </c>
      <c r="F26" s="42">
        <v>0</v>
      </c>
      <c r="G26" s="113">
        <f t="shared" si="5"/>
        <v>0</v>
      </c>
      <c r="H26" s="42">
        <v>0</v>
      </c>
      <c r="I26" s="114">
        <f t="shared" ref="I26:I43" si="6">$C26*H26</f>
        <v>0</v>
      </c>
      <c r="J26" s="115"/>
      <c r="K26" s="116">
        <f t="shared" ref="K26:K43" si="7">SUM(E26,G26,I26)</f>
        <v>0</v>
      </c>
    </row>
    <row r="27" spans="1:11" x14ac:dyDescent="0.25">
      <c r="A27" s="91" t="s">
        <v>5</v>
      </c>
      <c r="B27" s="44" t="s">
        <v>27</v>
      </c>
      <c r="C27" s="111">
        <f>'Zał.2-Cennik części i rbg'!E26</f>
        <v>0</v>
      </c>
      <c r="D27" s="112">
        <v>0</v>
      </c>
      <c r="E27" s="113">
        <f t="shared" si="5"/>
        <v>0</v>
      </c>
      <c r="F27" s="42">
        <v>1</v>
      </c>
      <c r="G27" s="113">
        <f t="shared" si="5"/>
        <v>0</v>
      </c>
      <c r="H27" s="42">
        <v>0</v>
      </c>
      <c r="I27" s="114">
        <f t="shared" si="6"/>
        <v>0</v>
      </c>
      <c r="J27" s="115"/>
      <c r="K27" s="116">
        <f t="shared" si="7"/>
        <v>0</v>
      </c>
    </row>
    <row r="28" spans="1:11" x14ac:dyDescent="0.25">
      <c r="A28" s="91" t="s">
        <v>6</v>
      </c>
      <c r="B28" s="44" t="s">
        <v>28</v>
      </c>
      <c r="C28" s="111">
        <f>'Zał.2-Cennik części i rbg'!E27</f>
        <v>0</v>
      </c>
      <c r="D28" s="112">
        <v>0</v>
      </c>
      <c r="E28" s="113">
        <f t="shared" si="5"/>
        <v>0</v>
      </c>
      <c r="F28" s="42">
        <v>1</v>
      </c>
      <c r="G28" s="113">
        <f t="shared" si="5"/>
        <v>0</v>
      </c>
      <c r="H28" s="42">
        <v>0</v>
      </c>
      <c r="I28" s="114">
        <f t="shared" si="6"/>
        <v>0</v>
      </c>
      <c r="J28" s="115"/>
      <c r="K28" s="116">
        <f t="shared" si="7"/>
        <v>0</v>
      </c>
    </row>
    <row r="29" spans="1:11" x14ac:dyDescent="0.25">
      <c r="A29" s="91" t="s">
        <v>7</v>
      </c>
      <c r="B29" s="44" t="s">
        <v>29</v>
      </c>
      <c r="C29" s="111">
        <f>'Zał.2-Cennik części i rbg'!E28</f>
        <v>0</v>
      </c>
      <c r="D29" s="112">
        <v>0</v>
      </c>
      <c r="E29" s="113">
        <f t="shared" si="5"/>
        <v>0</v>
      </c>
      <c r="F29" s="42">
        <v>0</v>
      </c>
      <c r="G29" s="113">
        <f t="shared" si="5"/>
        <v>0</v>
      </c>
      <c r="H29" s="42">
        <v>1</v>
      </c>
      <c r="I29" s="114">
        <f t="shared" si="6"/>
        <v>0</v>
      </c>
      <c r="J29" s="115"/>
      <c r="K29" s="116">
        <f t="shared" si="7"/>
        <v>0</v>
      </c>
    </row>
    <row r="30" spans="1:11" x14ac:dyDescent="0.25">
      <c r="A30" s="91" t="s">
        <v>8</v>
      </c>
      <c r="B30" s="44" t="s">
        <v>30</v>
      </c>
      <c r="C30" s="111">
        <f>'Zał.2-Cennik części i rbg'!E29</f>
        <v>0</v>
      </c>
      <c r="D30" s="112">
        <v>1</v>
      </c>
      <c r="E30" s="113">
        <f t="shared" si="5"/>
        <v>0</v>
      </c>
      <c r="F30" s="42">
        <v>0</v>
      </c>
      <c r="G30" s="113">
        <f t="shared" si="5"/>
        <v>0</v>
      </c>
      <c r="H30" s="42">
        <v>0</v>
      </c>
      <c r="I30" s="114">
        <f t="shared" si="6"/>
        <v>0</v>
      </c>
      <c r="J30" s="115"/>
      <c r="K30" s="116">
        <f t="shared" si="7"/>
        <v>0</v>
      </c>
    </row>
    <row r="31" spans="1:11" x14ac:dyDescent="0.25">
      <c r="A31" s="91" t="s">
        <v>9</v>
      </c>
      <c r="B31" s="44" t="s">
        <v>31</v>
      </c>
      <c r="C31" s="111">
        <f>'Zał.2-Cennik części i rbg'!E30</f>
        <v>0</v>
      </c>
      <c r="D31" s="112">
        <v>1</v>
      </c>
      <c r="E31" s="113">
        <f t="shared" si="5"/>
        <v>0</v>
      </c>
      <c r="F31" s="42">
        <v>0</v>
      </c>
      <c r="G31" s="113">
        <f t="shared" si="5"/>
        <v>0</v>
      </c>
      <c r="H31" s="42">
        <v>0</v>
      </c>
      <c r="I31" s="114">
        <f t="shared" si="6"/>
        <v>0</v>
      </c>
      <c r="J31" s="115"/>
      <c r="K31" s="116">
        <f t="shared" si="7"/>
        <v>0</v>
      </c>
    </row>
    <row r="32" spans="1:11" s="4" customFormat="1" x14ac:dyDescent="0.25">
      <c r="A32" s="91" t="s">
        <v>10</v>
      </c>
      <c r="B32" s="44" t="s">
        <v>32</v>
      </c>
      <c r="C32" s="111">
        <f>'Zał.2-Cennik części i rbg'!E31</f>
        <v>0</v>
      </c>
      <c r="D32" s="112">
        <v>1</v>
      </c>
      <c r="E32" s="113">
        <f t="shared" si="5"/>
        <v>0</v>
      </c>
      <c r="F32" s="42">
        <v>0</v>
      </c>
      <c r="G32" s="113">
        <f t="shared" si="5"/>
        <v>0</v>
      </c>
      <c r="H32" s="42">
        <v>0</v>
      </c>
      <c r="I32" s="114">
        <f t="shared" si="6"/>
        <v>0</v>
      </c>
      <c r="J32" s="115"/>
      <c r="K32" s="116">
        <f t="shared" si="7"/>
        <v>0</v>
      </c>
    </row>
    <row r="33" spans="1:11" s="4" customFormat="1" x14ac:dyDescent="0.25">
      <c r="A33" s="91" t="s">
        <v>11</v>
      </c>
      <c r="B33" s="44" t="s">
        <v>33</v>
      </c>
      <c r="C33" s="111">
        <f>'Zał.2-Cennik części i rbg'!E32</f>
        <v>0</v>
      </c>
      <c r="D33" s="112">
        <v>0</v>
      </c>
      <c r="E33" s="113">
        <f t="shared" si="5"/>
        <v>0</v>
      </c>
      <c r="F33" s="42">
        <v>1</v>
      </c>
      <c r="G33" s="113">
        <f t="shared" si="5"/>
        <v>0</v>
      </c>
      <c r="H33" s="42">
        <v>0</v>
      </c>
      <c r="I33" s="114">
        <f t="shared" si="6"/>
        <v>0</v>
      </c>
      <c r="J33" s="115"/>
      <c r="K33" s="116">
        <f t="shared" si="7"/>
        <v>0</v>
      </c>
    </row>
    <row r="34" spans="1:11" s="4" customFormat="1" x14ac:dyDescent="0.25">
      <c r="A34" s="91" t="s">
        <v>38</v>
      </c>
      <c r="B34" s="44" t="s">
        <v>34</v>
      </c>
      <c r="C34" s="111">
        <f>'Zał.2-Cennik części i rbg'!E33</f>
        <v>0</v>
      </c>
      <c r="D34" s="112">
        <v>0</v>
      </c>
      <c r="E34" s="113">
        <f t="shared" si="5"/>
        <v>0</v>
      </c>
      <c r="F34" s="42">
        <v>1</v>
      </c>
      <c r="G34" s="113">
        <f t="shared" si="5"/>
        <v>0</v>
      </c>
      <c r="H34" s="42">
        <v>0</v>
      </c>
      <c r="I34" s="114">
        <f t="shared" si="6"/>
        <v>0</v>
      </c>
      <c r="J34" s="115"/>
      <c r="K34" s="116">
        <f t="shared" si="7"/>
        <v>0</v>
      </c>
    </row>
    <row r="35" spans="1:11" s="4" customFormat="1" x14ac:dyDescent="0.25">
      <c r="A35" s="91" t="s">
        <v>39</v>
      </c>
      <c r="B35" s="44" t="s">
        <v>141</v>
      </c>
      <c r="C35" s="111">
        <f>'Zał.2-Cennik części i rbg'!E34</f>
        <v>0</v>
      </c>
      <c r="D35" s="112">
        <v>0</v>
      </c>
      <c r="E35" s="113">
        <f t="shared" si="5"/>
        <v>0</v>
      </c>
      <c r="F35" s="42">
        <v>1</v>
      </c>
      <c r="G35" s="113">
        <f t="shared" si="5"/>
        <v>0</v>
      </c>
      <c r="H35" s="42">
        <v>0</v>
      </c>
      <c r="I35" s="114">
        <f t="shared" si="6"/>
        <v>0</v>
      </c>
      <c r="J35" s="115"/>
      <c r="K35" s="116">
        <f t="shared" si="7"/>
        <v>0</v>
      </c>
    </row>
    <row r="36" spans="1:11" s="4" customFormat="1" x14ac:dyDescent="0.25">
      <c r="A36" s="91" t="s">
        <v>40</v>
      </c>
      <c r="B36" s="44" t="s">
        <v>142</v>
      </c>
      <c r="C36" s="111">
        <f>'Zał.2-Cennik części i rbg'!E35</f>
        <v>0</v>
      </c>
      <c r="D36" s="112">
        <v>0</v>
      </c>
      <c r="E36" s="113">
        <f t="shared" si="5"/>
        <v>0</v>
      </c>
      <c r="F36" s="42">
        <v>0</v>
      </c>
      <c r="G36" s="113">
        <f t="shared" si="5"/>
        <v>0</v>
      </c>
      <c r="H36" s="42">
        <v>1</v>
      </c>
      <c r="I36" s="114">
        <f t="shared" si="6"/>
        <v>0</v>
      </c>
      <c r="J36" s="115"/>
      <c r="K36" s="116">
        <f t="shared" si="7"/>
        <v>0</v>
      </c>
    </row>
    <row r="37" spans="1:11" s="4" customFormat="1" x14ac:dyDescent="0.25">
      <c r="A37" s="91" t="s">
        <v>41</v>
      </c>
      <c r="B37" s="44" t="s">
        <v>133</v>
      </c>
      <c r="C37" s="111">
        <f>'Zał.2-Cennik części i rbg'!E36</f>
        <v>0</v>
      </c>
      <c r="D37" s="112">
        <v>0</v>
      </c>
      <c r="E37" s="113">
        <f t="shared" si="5"/>
        <v>0</v>
      </c>
      <c r="F37" s="42">
        <v>1</v>
      </c>
      <c r="G37" s="113">
        <f t="shared" si="5"/>
        <v>0</v>
      </c>
      <c r="H37" s="42">
        <v>0</v>
      </c>
      <c r="I37" s="114">
        <f t="shared" si="6"/>
        <v>0</v>
      </c>
      <c r="J37" s="115"/>
      <c r="K37" s="116">
        <f t="shared" si="7"/>
        <v>0</v>
      </c>
    </row>
    <row r="38" spans="1:11" s="4" customFormat="1" x14ac:dyDescent="0.25">
      <c r="A38" s="91" t="s">
        <v>42</v>
      </c>
      <c r="B38" s="44" t="s">
        <v>36</v>
      </c>
      <c r="C38" s="111">
        <f>'Zał.2-Cennik części i rbg'!E37</f>
        <v>0</v>
      </c>
      <c r="D38" s="112">
        <v>0</v>
      </c>
      <c r="E38" s="113">
        <f t="shared" si="5"/>
        <v>0</v>
      </c>
      <c r="F38" s="42">
        <v>0</v>
      </c>
      <c r="G38" s="113">
        <f t="shared" si="5"/>
        <v>0</v>
      </c>
      <c r="H38" s="42">
        <v>1</v>
      </c>
      <c r="I38" s="114">
        <f t="shared" si="6"/>
        <v>0</v>
      </c>
      <c r="J38" s="115"/>
      <c r="K38" s="116">
        <f t="shared" si="7"/>
        <v>0</v>
      </c>
    </row>
    <row r="39" spans="1:11" s="4" customFormat="1" x14ac:dyDescent="0.25">
      <c r="A39" s="91" t="s">
        <v>111</v>
      </c>
      <c r="B39" s="44" t="s">
        <v>37</v>
      </c>
      <c r="C39" s="111">
        <f>'Zał.2-Cennik części i rbg'!E38</f>
        <v>0</v>
      </c>
      <c r="D39" s="112">
        <v>0</v>
      </c>
      <c r="E39" s="113">
        <f t="shared" si="5"/>
        <v>0</v>
      </c>
      <c r="F39" s="42">
        <v>0</v>
      </c>
      <c r="G39" s="113">
        <f t="shared" si="5"/>
        <v>0</v>
      </c>
      <c r="H39" s="42">
        <v>1</v>
      </c>
      <c r="I39" s="114">
        <f t="shared" si="6"/>
        <v>0</v>
      </c>
      <c r="J39" s="115"/>
      <c r="K39" s="116">
        <f t="shared" si="7"/>
        <v>0</v>
      </c>
    </row>
    <row r="40" spans="1:11" s="4" customFormat="1" x14ac:dyDescent="0.25">
      <c r="A40" s="91" t="s">
        <v>112</v>
      </c>
      <c r="B40" s="44" t="s">
        <v>134</v>
      </c>
      <c r="C40" s="111">
        <f>'Zał.2-Cennik części i rbg'!E39</f>
        <v>0</v>
      </c>
      <c r="D40" s="112">
        <v>9</v>
      </c>
      <c r="E40" s="113">
        <f t="shared" si="5"/>
        <v>0</v>
      </c>
      <c r="F40" s="42">
        <v>12</v>
      </c>
      <c r="G40" s="113">
        <f t="shared" si="5"/>
        <v>0</v>
      </c>
      <c r="H40" s="42">
        <v>0</v>
      </c>
      <c r="I40" s="114">
        <f t="shared" si="6"/>
        <v>0</v>
      </c>
      <c r="J40" s="115"/>
      <c r="K40" s="116">
        <f t="shared" si="7"/>
        <v>0</v>
      </c>
    </row>
    <row r="41" spans="1:11" s="4" customFormat="1" x14ac:dyDescent="0.25">
      <c r="A41" s="91" t="s">
        <v>113</v>
      </c>
      <c r="B41" s="94" t="s">
        <v>137</v>
      </c>
      <c r="C41" s="111">
        <f>'Zał.2-Cennik części i rbg'!E40</f>
        <v>0</v>
      </c>
      <c r="D41" s="112">
        <v>0</v>
      </c>
      <c r="E41" s="113">
        <f t="shared" si="5"/>
        <v>0</v>
      </c>
      <c r="F41" s="42">
        <v>0</v>
      </c>
      <c r="G41" s="113">
        <f t="shared" si="5"/>
        <v>0</v>
      </c>
      <c r="H41" s="42">
        <v>1</v>
      </c>
      <c r="I41" s="114">
        <f t="shared" si="6"/>
        <v>0</v>
      </c>
      <c r="J41" s="115"/>
      <c r="K41" s="116">
        <f t="shared" si="7"/>
        <v>0</v>
      </c>
    </row>
    <row r="42" spans="1:11" x14ac:dyDescent="0.25">
      <c r="A42" s="91" t="s">
        <v>125</v>
      </c>
      <c r="B42" s="95" t="s">
        <v>128</v>
      </c>
      <c r="C42" s="111">
        <f>'Zał.2-Cennik części i rbg'!E41</f>
        <v>0</v>
      </c>
      <c r="D42" s="112">
        <v>2</v>
      </c>
      <c r="E42" s="113">
        <f t="shared" si="5"/>
        <v>0</v>
      </c>
      <c r="F42" s="42">
        <v>2</v>
      </c>
      <c r="G42" s="113">
        <f t="shared" si="5"/>
        <v>0</v>
      </c>
      <c r="H42" s="42">
        <v>2</v>
      </c>
      <c r="I42" s="114">
        <f t="shared" si="6"/>
        <v>0</v>
      </c>
      <c r="J42" s="117"/>
      <c r="K42" s="116">
        <f t="shared" si="7"/>
        <v>0</v>
      </c>
    </row>
    <row r="43" spans="1:11" s="4" customFormat="1" x14ac:dyDescent="0.25">
      <c r="A43" s="91" t="s">
        <v>127</v>
      </c>
      <c r="B43" s="95" t="s">
        <v>129</v>
      </c>
      <c r="C43" s="111">
        <f>'Zał.2-Cennik części i rbg'!E42</f>
        <v>0</v>
      </c>
      <c r="D43" s="112">
        <v>1</v>
      </c>
      <c r="E43" s="113">
        <f t="shared" si="5"/>
        <v>0</v>
      </c>
      <c r="F43" s="42">
        <v>1</v>
      </c>
      <c r="G43" s="113">
        <f t="shared" si="5"/>
        <v>0</v>
      </c>
      <c r="H43" s="42">
        <v>1</v>
      </c>
      <c r="I43" s="114">
        <f t="shared" si="6"/>
        <v>0</v>
      </c>
      <c r="J43" s="117"/>
      <c r="K43" s="116">
        <f t="shared" si="7"/>
        <v>0</v>
      </c>
    </row>
    <row r="44" spans="1:11" x14ac:dyDescent="0.25">
      <c r="A44" s="103" t="s">
        <v>145</v>
      </c>
      <c r="B44" s="136"/>
      <c r="C44" s="119"/>
      <c r="D44" s="120"/>
      <c r="E44" s="121"/>
      <c r="F44" s="121"/>
      <c r="G44" s="121"/>
      <c r="H44" s="121"/>
      <c r="I44" s="122"/>
      <c r="J44" s="117"/>
      <c r="K44" s="123"/>
    </row>
    <row r="45" spans="1:11" x14ac:dyDescent="0.25">
      <c r="A45" s="91" t="s">
        <v>4</v>
      </c>
      <c r="B45" s="40" t="s">
        <v>140</v>
      </c>
      <c r="C45" s="111">
        <f>'Zał.2-Cennik części i rbg'!E44</f>
        <v>0</v>
      </c>
      <c r="D45" s="112">
        <v>0</v>
      </c>
      <c r="E45" s="113">
        <f t="shared" ref="E45:G46" si="8">$C45*D45</f>
        <v>0</v>
      </c>
      <c r="F45" s="42">
        <v>0</v>
      </c>
      <c r="G45" s="113">
        <f t="shared" si="8"/>
        <v>0</v>
      </c>
      <c r="H45" s="42">
        <v>1</v>
      </c>
      <c r="I45" s="114">
        <f>$C45*H45</f>
        <v>0</v>
      </c>
      <c r="J45" s="115"/>
      <c r="K45" s="116">
        <f>SUM(E45,G45,I45)</f>
        <v>0</v>
      </c>
    </row>
    <row r="46" spans="1:11" x14ac:dyDescent="0.25">
      <c r="A46" s="91" t="s">
        <v>5</v>
      </c>
      <c r="B46" s="40" t="s">
        <v>43</v>
      </c>
      <c r="C46" s="111">
        <f>'Zał.2-Cennik części i rbg'!E45</f>
        <v>0</v>
      </c>
      <c r="D46" s="112">
        <v>1</v>
      </c>
      <c r="E46" s="113">
        <f t="shared" si="8"/>
        <v>0</v>
      </c>
      <c r="F46" s="42">
        <v>0</v>
      </c>
      <c r="G46" s="113">
        <f t="shared" si="8"/>
        <v>0</v>
      </c>
      <c r="H46" s="42">
        <v>0</v>
      </c>
      <c r="I46" s="114">
        <f>$C46*H46</f>
        <v>0</v>
      </c>
      <c r="J46" s="115"/>
      <c r="K46" s="116">
        <f>SUM(E46,G46,I46)</f>
        <v>0</v>
      </c>
    </row>
    <row r="47" spans="1:11" x14ac:dyDescent="0.25">
      <c r="A47" s="103" t="s">
        <v>17</v>
      </c>
      <c r="B47" s="136"/>
      <c r="C47" s="119"/>
      <c r="D47" s="120"/>
      <c r="E47" s="121"/>
      <c r="F47" s="121"/>
      <c r="G47" s="121"/>
      <c r="H47" s="121"/>
      <c r="I47" s="122"/>
      <c r="J47" s="117"/>
      <c r="K47" s="123"/>
    </row>
    <row r="48" spans="1:11" x14ac:dyDescent="0.25">
      <c r="A48" s="91" t="s">
        <v>4</v>
      </c>
      <c r="B48" s="40" t="s">
        <v>98</v>
      </c>
      <c r="C48" s="137">
        <f>'Zał.2-Cennik części i rbg'!E47</f>
        <v>0</v>
      </c>
      <c r="D48" s="138">
        <v>40</v>
      </c>
      <c r="E48" s="113">
        <f>C48*D48</f>
        <v>0</v>
      </c>
      <c r="F48" s="139"/>
      <c r="G48" s="140"/>
      <c r="H48" s="140"/>
      <c r="I48" s="141"/>
      <c r="J48" s="115"/>
      <c r="K48" s="116">
        <f>E48</f>
        <v>0</v>
      </c>
    </row>
    <row r="49" spans="1:13" s="4" customFormat="1" x14ac:dyDescent="0.25">
      <c r="A49" s="96" t="s">
        <v>5</v>
      </c>
      <c r="B49" s="142" t="s">
        <v>99</v>
      </c>
      <c r="C49" s="137">
        <f>'Zał.2-Cennik części i rbg'!E48</f>
        <v>0</v>
      </c>
      <c r="D49" s="143"/>
      <c r="E49" s="140"/>
      <c r="F49" s="144">
        <v>40</v>
      </c>
      <c r="G49" s="113">
        <f>$C49*F49</f>
        <v>0</v>
      </c>
      <c r="H49" s="140"/>
      <c r="I49" s="141"/>
      <c r="J49" s="115"/>
      <c r="K49" s="116">
        <f>G49</f>
        <v>0</v>
      </c>
    </row>
    <row r="50" spans="1:13" s="4" customFormat="1" ht="15.75" thickBot="1" x14ac:dyDescent="0.3">
      <c r="A50" s="97" t="s">
        <v>6</v>
      </c>
      <c r="B50" s="98" t="s">
        <v>100</v>
      </c>
      <c r="C50" s="145">
        <f>'Zał.2-Cennik części i rbg'!E49</f>
        <v>0</v>
      </c>
      <c r="D50" s="146"/>
      <c r="E50" s="147"/>
      <c r="F50" s="147"/>
      <c r="G50" s="147"/>
      <c r="H50" s="148">
        <v>40</v>
      </c>
      <c r="I50" s="149">
        <f>$C50*H50</f>
        <v>0</v>
      </c>
      <c r="J50" s="115"/>
      <c r="K50" s="150">
        <f>I50</f>
        <v>0</v>
      </c>
    </row>
    <row r="51" spans="1:13" ht="15.75" thickBot="1" x14ac:dyDescent="0.3">
      <c r="A51" s="33"/>
      <c r="B51" s="33"/>
      <c r="C51" s="34"/>
      <c r="D51" s="34"/>
      <c r="E51" s="34"/>
      <c r="F51" s="34"/>
      <c r="G51" s="34"/>
      <c r="H51" s="34"/>
      <c r="I51" s="34"/>
      <c r="J51" s="34"/>
      <c r="K51" s="34"/>
    </row>
    <row r="52" spans="1:13" ht="20.25" customHeight="1" thickBot="1" x14ac:dyDescent="0.3">
      <c r="A52" s="33"/>
      <c r="B52" s="151" t="s">
        <v>19</v>
      </c>
      <c r="C52" s="151"/>
      <c r="D52" s="151"/>
      <c r="E52" s="152">
        <f>ROUND(SUM(E8:E50),2)</f>
        <v>0</v>
      </c>
      <c r="F52" s="58"/>
      <c r="G52" s="152">
        <f>ROUND(SUM(G8:G50),2)</f>
        <v>0</v>
      </c>
      <c r="H52" s="58"/>
      <c r="I52" s="152">
        <f>ROUND(SUM(I8:I50),2)</f>
        <v>0</v>
      </c>
      <c r="J52" s="153"/>
      <c r="K52" s="154">
        <f>ROUND(SUM(K8:K50),2)</f>
        <v>0</v>
      </c>
      <c r="M52" s="28"/>
    </row>
    <row r="53" spans="1:13" s="4" customFormat="1" ht="20.25" customHeight="1" x14ac:dyDescent="0.25">
      <c r="A53" s="33"/>
      <c r="B53" s="151"/>
      <c r="C53" s="151"/>
      <c r="D53" s="151"/>
      <c r="E53" s="155"/>
      <c r="F53" s="58"/>
      <c r="G53" s="155"/>
      <c r="H53" s="58"/>
      <c r="I53" s="155"/>
      <c r="J53" s="153"/>
      <c r="K53" s="156"/>
    </row>
    <row r="54" spans="1:13" x14ac:dyDescent="0.25">
      <c r="A54" s="33"/>
      <c r="B54" s="33"/>
      <c r="C54" s="34"/>
      <c r="D54" s="34"/>
      <c r="E54" s="34"/>
      <c r="F54" s="34"/>
      <c r="G54" s="34"/>
      <c r="H54" s="34"/>
      <c r="I54" s="34"/>
      <c r="J54" s="34"/>
      <c r="K54" s="157"/>
    </row>
    <row r="55" spans="1:13" ht="21.75" customHeight="1" thickBot="1" x14ac:dyDescent="0.3">
      <c r="A55" s="33"/>
      <c r="B55" s="66" t="s">
        <v>77</v>
      </c>
      <c r="C55" s="66"/>
      <c r="D55" s="66"/>
      <c r="E55" s="66"/>
      <c r="F55" s="66"/>
      <c r="G55" s="66"/>
      <c r="H55" s="66"/>
      <c r="I55" s="66"/>
      <c r="J55" s="66"/>
      <c r="K55" s="66"/>
      <c r="L55" s="4"/>
    </row>
    <row r="56" spans="1:13" ht="63.75" customHeight="1" thickBot="1" x14ac:dyDescent="0.3">
      <c r="A56" s="33"/>
      <c r="B56" s="246" t="s">
        <v>59</v>
      </c>
      <c r="C56" s="247"/>
      <c r="D56" s="248"/>
      <c r="E56" s="158" t="s">
        <v>58</v>
      </c>
      <c r="F56" s="58"/>
      <c r="G56" s="159" t="s">
        <v>167</v>
      </c>
      <c r="H56" s="160"/>
      <c r="I56" s="161" t="s">
        <v>168</v>
      </c>
      <c r="J56" s="160"/>
      <c r="K56" s="161" t="s">
        <v>172</v>
      </c>
    </row>
    <row r="57" spans="1:13" ht="26.25" customHeight="1" thickBot="1" x14ac:dyDescent="0.3">
      <c r="A57" s="32"/>
      <c r="B57" s="249"/>
      <c r="C57" s="250"/>
      <c r="D57" s="251"/>
      <c r="E57" s="162">
        <f>ROUND((G57+I57+K57),2)</f>
        <v>0</v>
      </c>
      <c r="F57" s="163" t="s">
        <v>60</v>
      </c>
      <c r="G57" s="164">
        <f>ROUND(SUM(G58:G60),2)</f>
        <v>0</v>
      </c>
      <c r="H57" s="165" t="s">
        <v>61</v>
      </c>
      <c r="I57" s="166">
        <f>ROUND(SUM(I58:I60),2)</f>
        <v>0</v>
      </c>
      <c r="J57" s="165" t="s">
        <v>61</v>
      </c>
      <c r="K57" s="166">
        <f>ROUND(SUM(K58:K60),2)</f>
        <v>0</v>
      </c>
    </row>
    <row r="58" spans="1:13" x14ac:dyDescent="0.25">
      <c r="A58" s="33"/>
      <c r="B58" s="242" t="s">
        <v>92</v>
      </c>
      <c r="C58" s="243"/>
      <c r="D58" s="244"/>
      <c r="E58" s="167">
        <f>G58+I58+K58</f>
        <v>0</v>
      </c>
      <c r="F58" s="168" t="s">
        <v>60</v>
      </c>
      <c r="G58" s="113">
        <f>'Zał.1-Serwis,wzorc.,legalizacja'!F50</f>
        <v>0</v>
      </c>
      <c r="H58" s="42" t="s">
        <v>61</v>
      </c>
      <c r="I58" s="113">
        <f>'Zał.1-Serwis,wzorc.,legalizacja'!F66</f>
        <v>0</v>
      </c>
      <c r="J58" s="42" t="s">
        <v>61</v>
      </c>
      <c r="K58" s="113">
        <f>E52</f>
        <v>0</v>
      </c>
      <c r="M58" s="4"/>
    </row>
    <row r="59" spans="1:13" x14ac:dyDescent="0.25">
      <c r="A59" s="33"/>
      <c r="B59" s="242" t="s">
        <v>93</v>
      </c>
      <c r="C59" s="243"/>
      <c r="D59" s="244"/>
      <c r="E59" s="167">
        <f>G59+I59+K59</f>
        <v>0</v>
      </c>
      <c r="F59" s="168" t="s">
        <v>60</v>
      </c>
      <c r="G59" s="113">
        <f>'Zał.1-Serwis,wzorc.,legalizacja'!H50</f>
        <v>0</v>
      </c>
      <c r="H59" s="42" t="s">
        <v>61</v>
      </c>
      <c r="I59" s="113">
        <f>'Zał.1-Serwis,wzorc.,legalizacja'!F76</f>
        <v>0</v>
      </c>
      <c r="J59" s="42" t="s">
        <v>61</v>
      </c>
      <c r="K59" s="113">
        <f>G52</f>
        <v>0</v>
      </c>
    </row>
    <row r="60" spans="1:13" ht="15.75" thickBot="1" x14ac:dyDescent="0.3">
      <c r="A60" s="33"/>
      <c r="B60" s="242" t="s">
        <v>94</v>
      </c>
      <c r="C60" s="243"/>
      <c r="D60" s="244"/>
      <c r="E60" s="169">
        <f>G60+I60+K60</f>
        <v>0</v>
      </c>
      <c r="F60" s="168" t="s">
        <v>60</v>
      </c>
      <c r="G60" s="170">
        <f>'Zał.1-Serwis,wzorc.,legalizacja'!J50</f>
        <v>0</v>
      </c>
      <c r="H60" s="42" t="s">
        <v>61</v>
      </c>
      <c r="I60" s="113">
        <f>'Zał.1-Serwis,wzorc.,legalizacja'!F87</f>
        <v>0</v>
      </c>
      <c r="J60" s="42" t="s">
        <v>61</v>
      </c>
      <c r="K60" s="113">
        <f>I52</f>
        <v>0</v>
      </c>
      <c r="L60" s="4"/>
    </row>
    <row r="61" spans="1:13" x14ac:dyDescent="0.25">
      <c r="A61" s="33"/>
      <c r="B61" s="33"/>
      <c r="C61" s="33"/>
      <c r="D61" s="33"/>
      <c r="E61" s="33"/>
      <c r="F61" s="33"/>
      <c r="G61" s="33"/>
      <c r="H61" s="33"/>
      <c r="I61" s="33"/>
      <c r="J61" s="34"/>
      <c r="K61" s="34"/>
      <c r="L61" s="4"/>
    </row>
    <row r="62" spans="1:13" x14ac:dyDescent="0.25">
      <c r="A62" s="33"/>
      <c r="B62" s="33"/>
      <c r="C62" s="33"/>
      <c r="D62" s="171"/>
      <c r="E62" s="33"/>
      <c r="F62" s="33"/>
      <c r="G62" s="33"/>
      <c r="H62" s="33"/>
      <c r="I62" s="33"/>
      <c r="J62" s="34"/>
      <c r="K62" s="34"/>
    </row>
    <row r="63" spans="1:13" x14ac:dyDescent="0.25">
      <c r="A63" s="33"/>
      <c r="B63" s="172" t="s">
        <v>20</v>
      </c>
      <c r="C63" s="65"/>
      <c r="D63" s="173"/>
      <c r="E63" s="173"/>
      <c r="F63" s="173"/>
      <c r="G63" s="173"/>
      <c r="H63" s="173"/>
      <c r="I63" s="174"/>
      <c r="J63" s="34"/>
      <c r="K63" s="34"/>
    </row>
    <row r="64" spans="1:13" ht="36.75" customHeight="1" x14ac:dyDescent="0.25">
      <c r="A64" s="33"/>
      <c r="B64" s="245" t="s">
        <v>81</v>
      </c>
      <c r="C64" s="245"/>
      <c r="D64" s="245"/>
      <c r="E64" s="245"/>
      <c r="F64" s="245"/>
      <c r="G64" s="245"/>
      <c r="H64" s="245"/>
      <c r="I64" s="175"/>
      <c r="J64" s="34"/>
      <c r="K64" s="34"/>
    </row>
    <row r="65" spans="1:11" x14ac:dyDescent="0.25">
      <c r="A65" s="33"/>
      <c r="B65" s="173" t="s">
        <v>164</v>
      </c>
      <c r="C65" s="65"/>
      <c r="D65" s="38"/>
      <c r="E65" s="38"/>
      <c r="F65" s="38"/>
      <c r="G65" s="38"/>
      <c r="H65" s="38"/>
      <c r="I65" s="33"/>
      <c r="J65" s="34"/>
      <c r="K65" s="34"/>
    </row>
    <row r="66" spans="1:11" x14ac:dyDescent="0.25">
      <c r="A66" s="4"/>
      <c r="B66" s="4"/>
      <c r="C66" s="4"/>
      <c r="D66" s="4"/>
      <c r="E66" s="4"/>
      <c r="F66" s="4"/>
      <c r="G66" s="4"/>
      <c r="H66" s="4"/>
      <c r="I66" s="4"/>
    </row>
    <row r="67" spans="1:11" x14ac:dyDescent="0.25">
      <c r="A67" s="4"/>
      <c r="B67" s="19"/>
      <c r="C67" s="19"/>
      <c r="D67" s="19"/>
      <c r="E67" s="19"/>
      <c r="F67" s="19"/>
      <c r="G67" s="19"/>
      <c r="H67" s="19"/>
      <c r="I67" s="19"/>
    </row>
  </sheetData>
  <sheetProtection algorithmName="SHA-512" hashValue="Tpl7YWWbjJDYoEuPzqbLIbRlhOg2ub5p0Cq2VAfMrab4lJzI2MCF0yZbxY+W5hZbjDB3NU+eY6k6DigqEbiDpQ==" saltValue="kgIyZn7gCuwwtHEy503kRA==" spinCount="100000" sheet="1" objects="1" scenarios="1" selectLockedCells="1"/>
  <mergeCells count="6">
    <mergeCell ref="A17:B17"/>
    <mergeCell ref="B58:D58"/>
    <mergeCell ref="B59:D59"/>
    <mergeCell ref="B60:D60"/>
    <mergeCell ref="B64:H64"/>
    <mergeCell ref="B56:D57"/>
  </mergeCells>
  <phoneticPr fontId="1" type="noConversion"/>
  <pageMargins left="0.11811023622047245" right="0.11811023622047245" top="0.15748031496062992" bottom="0.55118110236220474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Zał.1-Serwis,wzorc.,legalizacja</vt:lpstr>
      <vt:lpstr>Zał.2-Cennik części i rbg</vt:lpstr>
      <vt:lpstr>Zał.3-Szacunek kosztów 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Majborska-Rabe Monika [PGE GiEK S.A.]</dc:creator>
  <cp:lastModifiedBy>Majborska-Rabe Monika [PGE GiEK S.A.]</cp:lastModifiedBy>
  <cp:lastPrinted>2026-01-16T08:14:53Z</cp:lastPrinted>
  <dcterms:created xsi:type="dcterms:W3CDTF">2020-09-03T10:14:31Z</dcterms:created>
  <dcterms:modified xsi:type="dcterms:W3CDTF">2026-01-16T09:37:06Z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b5d990-821a-4d41-b503-280f184b2126_Enabled">
    <vt:lpwstr>true</vt:lpwstr>
  </property>
  <property fmtid="{D5CDD505-2E9C-101B-9397-08002B2CF9AE}" pid="3" name="MSIP_Label_66b5d990-821a-4d41-b503-280f184b2126_SetDate">
    <vt:lpwstr>2025-12-01T08:31:47Z</vt:lpwstr>
  </property>
  <property fmtid="{D5CDD505-2E9C-101B-9397-08002B2CF9AE}" pid="4" name="MSIP_Label_66b5d990-821a-4d41-b503-280f184b2126_Method">
    <vt:lpwstr>Privileged</vt:lpwstr>
  </property>
  <property fmtid="{D5CDD505-2E9C-101B-9397-08002B2CF9AE}" pid="5" name="MSIP_Label_66b5d990-821a-4d41-b503-280f184b2126_Name">
    <vt:lpwstr>ALL-Publiczne</vt:lpwstr>
  </property>
  <property fmtid="{D5CDD505-2E9C-101B-9397-08002B2CF9AE}" pid="6" name="MSIP_Label_66b5d990-821a-4d41-b503-280f184b2126_SiteId">
    <vt:lpwstr>e9895a11-04dc-4848-aa12-7fca9faefb60</vt:lpwstr>
  </property>
  <property fmtid="{D5CDD505-2E9C-101B-9397-08002B2CF9AE}" pid="7" name="MSIP_Label_66b5d990-821a-4d41-b503-280f184b2126_ActionId">
    <vt:lpwstr>de9feefb-c5b2-415f-ad5f-e275b26f85c8</vt:lpwstr>
  </property>
  <property fmtid="{D5CDD505-2E9C-101B-9397-08002B2CF9AE}" pid="8" name="MSIP_Label_66b5d990-821a-4d41-b503-280f184b2126_ContentBits">
    <vt:lpwstr>0</vt:lpwstr>
  </property>
</Properties>
</file>